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lvaxten.sharepoint.com/sites/enhet.oks/FM/01 Programgenomförande/2020+/Mallar och rutiner 2020+/Budget/Version 1.1/"/>
    </mc:Choice>
  </mc:AlternateContent>
  <xr:revisionPtr revIDLastSave="72" documentId="13_ncr:1_{5C5A5FAA-9065-4C0E-9FDC-06DF105719A2}" xr6:coauthVersionLast="47" xr6:coauthVersionMax="47" xr10:uidLastSave="{CDE2898A-4655-43D3-95EE-8586A2E7342C}"/>
  <workbookProtection workbookAlgorithmName="SHA-512" workbookHashValue="p+kj0oBTtGtYsnfmxmZu4lnb7o6WkFux7hwZhfoo0646Q1iuooiytXGNi1YIuNuRSTVFwXDdded0j6dP5w5Hwg==" workbookSaltValue="gtZeSxoaBC8GD9NqkU4Z/g==" workbookSpinCount="100000" lockStructure="1"/>
  <bookViews>
    <workbookView xWindow="-120" yWindow="-120" windowWidth="38640" windowHeight="21240" tabRatio="766" xr2:uid="{47F6DC3A-B1C6-43F8-90E5-7E18D3277202}"/>
  </bookViews>
  <sheets>
    <sheet name="Info SE" sheetId="16" r:id="rId1"/>
    <sheet name="Info DK" sheetId="15" r:id="rId2"/>
    <sheet name="Set-up" sheetId="1" r:id="rId3"/>
    <sheet name="EU kostnader" sheetId="5" r:id="rId4"/>
    <sheet name="NO kostnader" sheetId="10" r:id="rId5"/>
    <sheet name="EU finansiering" sheetId="2" r:id="rId6"/>
    <sheet name="NO finansiering" sheetId="14" r:id="rId7"/>
    <sheet name="EU-budget" sheetId="7" r:id="rId8"/>
    <sheet name="NO-budget" sheetId="8" r:id="rId9"/>
    <sheet name="Partnerbudget" sheetId="6" r:id="rId10"/>
    <sheet name="Aktivitetsbudget" sheetId="3" r:id="rId11"/>
    <sheet name="Årsbudget" sheetId="4" r:id="rId12"/>
    <sheet name="Förenklad redovisningsmodell" sheetId="12" r:id="rId13"/>
  </sheets>
  <definedNames>
    <definedName name="_xlnm._FilterDatabase" localSheetId="3" hidden="1">'EU kostnader'!$A$4:$L$4</definedName>
    <definedName name="_xlnm._FilterDatabase" localSheetId="4" hidden="1">'NO kostnader'!$A$4:$L$304</definedName>
    <definedName name="Aktiviteter">OFFSET(Aktiviteter_start,0,0,Aktiviteter_antall,1)</definedName>
    <definedName name="Aktiviteter_antall">'Set-up'!$T$21</definedName>
    <definedName name="Aktiviteter_start">'Set-up'!$AF$22</definedName>
    <definedName name="Kostnadsslag">OFFSET(Kostnadsslag_start,0,0,Kostnadsslag_antall,1)</definedName>
    <definedName name="Kostnadsslag_antall">'Set-up'!$AE$5</definedName>
    <definedName name="Kostnadsslag_start">'Set-up'!$AF$6</definedName>
    <definedName name="Offentlige_EU">OFFSET('Set-up'!$AF$70,0,0,Offentlige_EU_antall,1)</definedName>
    <definedName name="Offentlige_EU_antall">'Set-up'!$Y$34</definedName>
    <definedName name="Offentlige_NO">OFFSET('Set-up'!$AV$70,0,0,Offentlige_NO_antall,1)</definedName>
    <definedName name="Offentlige_NO_antall">'Set-up'!$AO$34</definedName>
    <definedName name="Partner_ALLA">OFFSET(Partner_ALLA_start,0,0,Partner_ALLA_antall,1)</definedName>
    <definedName name="Partner_ALLA_antall">'Set-up'!$AZ$34</definedName>
    <definedName name="Partner_ALLA_start">'Set-up'!$BG$35</definedName>
    <definedName name="Partner_EU">OFFSET(Partner_EU_start,0,0,Partner_EU_antall,1)</definedName>
    <definedName name="Partner_EU_antall">'Set-up'!$T$34</definedName>
    <definedName name="Partner_EU_start">'Set-up'!$AF$35</definedName>
    <definedName name="Partner_NO">OFFSET(Partner_NO_start,0,0,Partner_NO_antall,1)</definedName>
    <definedName name="Partner_NO_antall">'Set-up'!$AJ$34</definedName>
    <definedName name="Partner_NO_start">'Set-up'!$AV$35</definedName>
    <definedName name="Private_EU">OFFSET('Set-up'!$AF$104,0,0,Private_EU_antall,1)</definedName>
    <definedName name="Private_EU_antall">'Set-up'!$AA$34</definedName>
    <definedName name="Private_NO">OFFSET('Set-up'!$AV$104,0,0,Private_NO_antall,1)</definedName>
    <definedName name="Private_NO_antall">'Set-up'!$AQ$34</definedName>
    <definedName name="_xlnm.Print_Area" localSheetId="1">'Info DK'!$A$1:$R$88</definedName>
    <definedName name="_xlnm.Print_Area" localSheetId="0">'Info SE'!$A$1:$Q$83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3" i="8" l="1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F8" i="5" l="1"/>
  <c r="F6" i="5"/>
  <c r="F7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" i="5"/>
  <c r="AF17" i="1"/>
  <c r="AF18" i="1"/>
  <c r="AE9" i="1"/>
  <c r="AE8" i="1"/>
  <c r="A7" i="6"/>
  <c r="A31" i="6"/>
  <c r="A33" i="8"/>
  <c r="A9" i="8"/>
  <c r="A33" i="7"/>
  <c r="A9" i="7"/>
  <c r="M26" i="14"/>
  <c r="N26" i="14"/>
  <c r="O26" i="14"/>
  <c r="P26" i="14"/>
  <c r="Q26" i="14"/>
  <c r="R26" i="14"/>
  <c r="M27" i="14"/>
  <c r="N27" i="14"/>
  <c r="O27" i="14"/>
  <c r="P27" i="14"/>
  <c r="Q27" i="14"/>
  <c r="R27" i="14"/>
  <c r="M28" i="14"/>
  <c r="N28" i="14"/>
  <c r="O28" i="14"/>
  <c r="P28" i="14"/>
  <c r="Q28" i="14"/>
  <c r="R28" i="14"/>
  <c r="M29" i="14"/>
  <c r="N29" i="14"/>
  <c r="O29" i="14"/>
  <c r="P29" i="14"/>
  <c r="Q29" i="14"/>
  <c r="R29" i="14"/>
  <c r="M30" i="14"/>
  <c r="N30" i="14"/>
  <c r="O30" i="14"/>
  <c r="P30" i="14"/>
  <c r="Q30" i="14"/>
  <c r="R30" i="14"/>
  <c r="M31" i="14"/>
  <c r="N31" i="14"/>
  <c r="O31" i="14"/>
  <c r="P31" i="14"/>
  <c r="Q31" i="14"/>
  <c r="R31" i="14"/>
  <c r="M32" i="14"/>
  <c r="N32" i="14"/>
  <c r="O32" i="14"/>
  <c r="P32" i="14"/>
  <c r="Q32" i="14"/>
  <c r="R32" i="14"/>
  <c r="M33" i="14"/>
  <c r="N33" i="14"/>
  <c r="O33" i="14"/>
  <c r="P33" i="14"/>
  <c r="Q33" i="14"/>
  <c r="R33" i="14"/>
  <c r="M34" i="14"/>
  <c r="N34" i="14"/>
  <c r="O34" i="14"/>
  <c r="P34" i="14"/>
  <c r="Q34" i="14"/>
  <c r="R34" i="14"/>
  <c r="M35" i="14"/>
  <c r="N35" i="14"/>
  <c r="O35" i="14"/>
  <c r="P35" i="14"/>
  <c r="Q35" i="14"/>
  <c r="R35" i="14"/>
  <c r="M36" i="14"/>
  <c r="N36" i="14"/>
  <c r="O36" i="14"/>
  <c r="P36" i="14"/>
  <c r="Q36" i="14"/>
  <c r="R36" i="14"/>
  <c r="M37" i="14"/>
  <c r="N37" i="14"/>
  <c r="O37" i="14"/>
  <c r="P37" i="14"/>
  <c r="Q37" i="14"/>
  <c r="R37" i="14"/>
  <c r="M38" i="14"/>
  <c r="N38" i="14"/>
  <c r="O38" i="14"/>
  <c r="P38" i="14"/>
  <c r="Q38" i="14"/>
  <c r="R38" i="14"/>
  <c r="M39" i="14"/>
  <c r="N39" i="14"/>
  <c r="O39" i="14"/>
  <c r="P39" i="14"/>
  <c r="Q39" i="14"/>
  <c r="R39" i="14"/>
  <c r="N25" i="14"/>
  <c r="O25" i="14"/>
  <c r="P25" i="14"/>
  <c r="Q25" i="14"/>
  <c r="R25" i="14"/>
  <c r="M25" i="14"/>
  <c r="M6" i="14"/>
  <c r="N6" i="14"/>
  <c r="O6" i="14"/>
  <c r="P6" i="14"/>
  <c r="Q6" i="14"/>
  <c r="R6" i="14"/>
  <c r="M7" i="14"/>
  <c r="N7" i="14"/>
  <c r="O7" i="14"/>
  <c r="P7" i="14"/>
  <c r="Q7" i="14"/>
  <c r="R7" i="14"/>
  <c r="M8" i="14"/>
  <c r="N8" i="14"/>
  <c r="O8" i="14"/>
  <c r="P8" i="14"/>
  <c r="Q8" i="14"/>
  <c r="R8" i="14"/>
  <c r="M9" i="14"/>
  <c r="N9" i="14"/>
  <c r="O9" i="14"/>
  <c r="P9" i="14"/>
  <c r="Q9" i="14"/>
  <c r="R9" i="14"/>
  <c r="M10" i="14"/>
  <c r="N10" i="14"/>
  <c r="O10" i="14"/>
  <c r="P10" i="14"/>
  <c r="Q10" i="14"/>
  <c r="R10" i="14"/>
  <c r="M11" i="14"/>
  <c r="N11" i="14"/>
  <c r="O11" i="14"/>
  <c r="P11" i="14"/>
  <c r="Q11" i="14"/>
  <c r="R11" i="14"/>
  <c r="M12" i="14"/>
  <c r="N12" i="14"/>
  <c r="O12" i="14"/>
  <c r="P12" i="14"/>
  <c r="Q12" i="14"/>
  <c r="R12" i="14"/>
  <c r="M13" i="14"/>
  <c r="N13" i="14"/>
  <c r="O13" i="14"/>
  <c r="P13" i="14"/>
  <c r="Q13" i="14"/>
  <c r="R13" i="14"/>
  <c r="M14" i="14"/>
  <c r="N14" i="14"/>
  <c r="O14" i="14"/>
  <c r="P14" i="14"/>
  <c r="Q14" i="14"/>
  <c r="R14" i="14"/>
  <c r="M15" i="14"/>
  <c r="N15" i="14"/>
  <c r="O15" i="14"/>
  <c r="P15" i="14"/>
  <c r="Q15" i="14"/>
  <c r="R15" i="14"/>
  <c r="M16" i="14"/>
  <c r="N16" i="14"/>
  <c r="O16" i="14"/>
  <c r="P16" i="14"/>
  <c r="Q16" i="14"/>
  <c r="R16" i="14"/>
  <c r="M17" i="14"/>
  <c r="N17" i="14"/>
  <c r="O17" i="14"/>
  <c r="P17" i="14"/>
  <c r="Q17" i="14"/>
  <c r="R17" i="14"/>
  <c r="M18" i="14"/>
  <c r="N18" i="14"/>
  <c r="O18" i="14"/>
  <c r="P18" i="14"/>
  <c r="Q18" i="14"/>
  <c r="R18" i="14"/>
  <c r="M19" i="14"/>
  <c r="N19" i="14"/>
  <c r="O19" i="14"/>
  <c r="P19" i="14"/>
  <c r="Q19" i="14"/>
  <c r="R19" i="14"/>
  <c r="N5" i="14"/>
  <c r="O5" i="14"/>
  <c r="P5" i="14"/>
  <c r="Q5" i="14"/>
  <c r="R5" i="14"/>
  <c r="M5" i="14"/>
  <c r="L5" i="14" s="1"/>
  <c r="P6" i="10"/>
  <c r="Q6" i="10"/>
  <c r="R6" i="10"/>
  <c r="S6" i="10"/>
  <c r="T6" i="10"/>
  <c r="U6" i="10"/>
  <c r="P7" i="10"/>
  <c r="Q7" i="10"/>
  <c r="R7" i="10"/>
  <c r="S7" i="10"/>
  <c r="T7" i="10"/>
  <c r="U7" i="10"/>
  <c r="P8" i="10"/>
  <c r="Q8" i="10"/>
  <c r="R8" i="10"/>
  <c r="S8" i="10"/>
  <c r="T8" i="10"/>
  <c r="U8" i="10"/>
  <c r="P9" i="10"/>
  <c r="Q9" i="10"/>
  <c r="R9" i="10"/>
  <c r="S9" i="10"/>
  <c r="T9" i="10"/>
  <c r="U9" i="10"/>
  <c r="P10" i="10"/>
  <c r="Q10" i="10"/>
  <c r="R10" i="10"/>
  <c r="S10" i="10"/>
  <c r="T10" i="10"/>
  <c r="U10" i="10"/>
  <c r="P11" i="10"/>
  <c r="Q11" i="10"/>
  <c r="R11" i="10"/>
  <c r="S11" i="10"/>
  <c r="T11" i="10"/>
  <c r="U11" i="10"/>
  <c r="P12" i="10"/>
  <c r="Q12" i="10"/>
  <c r="R12" i="10"/>
  <c r="S12" i="10"/>
  <c r="T12" i="10"/>
  <c r="U12" i="10"/>
  <c r="P13" i="10"/>
  <c r="Q13" i="10"/>
  <c r="R13" i="10"/>
  <c r="S13" i="10"/>
  <c r="T13" i="10"/>
  <c r="U13" i="10"/>
  <c r="P14" i="10"/>
  <c r="Q14" i="10"/>
  <c r="R14" i="10"/>
  <c r="S14" i="10"/>
  <c r="T14" i="10"/>
  <c r="U14" i="10"/>
  <c r="P15" i="10"/>
  <c r="Q15" i="10"/>
  <c r="R15" i="10"/>
  <c r="S15" i="10"/>
  <c r="T15" i="10"/>
  <c r="U15" i="10"/>
  <c r="P16" i="10"/>
  <c r="Q16" i="10"/>
  <c r="R16" i="10"/>
  <c r="S16" i="10"/>
  <c r="T16" i="10"/>
  <c r="U16" i="10"/>
  <c r="P17" i="10"/>
  <c r="Q17" i="10"/>
  <c r="R17" i="10"/>
  <c r="S17" i="10"/>
  <c r="T17" i="10"/>
  <c r="U17" i="10"/>
  <c r="P18" i="10"/>
  <c r="Q18" i="10"/>
  <c r="R18" i="10"/>
  <c r="S18" i="10"/>
  <c r="T18" i="10"/>
  <c r="U18" i="10"/>
  <c r="P19" i="10"/>
  <c r="Q19" i="10"/>
  <c r="R19" i="10"/>
  <c r="S19" i="10"/>
  <c r="T19" i="10"/>
  <c r="U19" i="10"/>
  <c r="P20" i="10"/>
  <c r="Q20" i="10"/>
  <c r="R20" i="10"/>
  <c r="S20" i="10"/>
  <c r="T20" i="10"/>
  <c r="U20" i="10"/>
  <c r="P21" i="10"/>
  <c r="Q21" i="10"/>
  <c r="R21" i="10"/>
  <c r="S21" i="10"/>
  <c r="T21" i="10"/>
  <c r="U21" i="10"/>
  <c r="P22" i="10"/>
  <c r="Q22" i="10"/>
  <c r="R22" i="10"/>
  <c r="S22" i="10"/>
  <c r="T22" i="10"/>
  <c r="U22" i="10"/>
  <c r="P23" i="10"/>
  <c r="Q23" i="10"/>
  <c r="R23" i="10"/>
  <c r="S23" i="10"/>
  <c r="T23" i="10"/>
  <c r="U23" i="10"/>
  <c r="P24" i="10"/>
  <c r="Q24" i="10"/>
  <c r="R24" i="10"/>
  <c r="S24" i="10"/>
  <c r="T24" i="10"/>
  <c r="U24" i="10"/>
  <c r="P25" i="10"/>
  <c r="Q25" i="10"/>
  <c r="R25" i="10"/>
  <c r="S25" i="10"/>
  <c r="T25" i="10"/>
  <c r="U25" i="10"/>
  <c r="P26" i="10"/>
  <c r="Q26" i="10"/>
  <c r="R26" i="10"/>
  <c r="S26" i="10"/>
  <c r="T26" i="10"/>
  <c r="U26" i="10"/>
  <c r="P27" i="10"/>
  <c r="Q27" i="10"/>
  <c r="R27" i="10"/>
  <c r="S27" i="10"/>
  <c r="T27" i="10"/>
  <c r="U27" i="10"/>
  <c r="P28" i="10"/>
  <c r="Q28" i="10"/>
  <c r="R28" i="10"/>
  <c r="S28" i="10"/>
  <c r="T28" i="10"/>
  <c r="U28" i="10"/>
  <c r="P29" i="10"/>
  <c r="Q29" i="10"/>
  <c r="R29" i="10"/>
  <c r="S29" i="10"/>
  <c r="T29" i="10"/>
  <c r="U29" i="10"/>
  <c r="P30" i="10"/>
  <c r="Q30" i="10"/>
  <c r="R30" i="10"/>
  <c r="S30" i="10"/>
  <c r="T30" i="10"/>
  <c r="U30" i="10"/>
  <c r="P31" i="10"/>
  <c r="Q31" i="10"/>
  <c r="R31" i="10"/>
  <c r="S31" i="10"/>
  <c r="T31" i="10"/>
  <c r="U31" i="10"/>
  <c r="P32" i="10"/>
  <c r="Q32" i="10"/>
  <c r="R32" i="10"/>
  <c r="S32" i="10"/>
  <c r="T32" i="10"/>
  <c r="U32" i="10"/>
  <c r="P33" i="10"/>
  <c r="Q33" i="10"/>
  <c r="R33" i="10"/>
  <c r="S33" i="10"/>
  <c r="T33" i="10"/>
  <c r="U33" i="10"/>
  <c r="P34" i="10"/>
  <c r="Q34" i="10"/>
  <c r="R34" i="10"/>
  <c r="S34" i="10"/>
  <c r="T34" i="10"/>
  <c r="U34" i="10"/>
  <c r="P35" i="10"/>
  <c r="Q35" i="10"/>
  <c r="R35" i="10"/>
  <c r="S35" i="10"/>
  <c r="T35" i="10"/>
  <c r="U35" i="10"/>
  <c r="P36" i="10"/>
  <c r="Q36" i="10"/>
  <c r="R36" i="10"/>
  <c r="S36" i="10"/>
  <c r="T36" i="10"/>
  <c r="U36" i="10"/>
  <c r="P37" i="10"/>
  <c r="Q37" i="10"/>
  <c r="R37" i="10"/>
  <c r="S37" i="10"/>
  <c r="T37" i="10"/>
  <c r="U37" i="10"/>
  <c r="P38" i="10"/>
  <c r="Q38" i="10"/>
  <c r="R38" i="10"/>
  <c r="S38" i="10"/>
  <c r="T38" i="10"/>
  <c r="U38" i="10"/>
  <c r="P39" i="10"/>
  <c r="Q39" i="10"/>
  <c r="R39" i="10"/>
  <c r="S39" i="10"/>
  <c r="T39" i="10"/>
  <c r="U39" i="10"/>
  <c r="P40" i="10"/>
  <c r="Q40" i="10"/>
  <c r="R40" i="10"/>
  <c r="S40" i="10"/>
  <c r="T40" i="10"/>
  <c r="U40" i="10"/>
  <c r="P41" i="10"/>
  <c r="Q41" i="10"/>
  <c r="R41" i="10"/>
  <c r="S41" i="10"/>
  <c r="T41" i="10"/>
  <c r="U41" i="10"/>
  <c r="P42" i="10"/>
  <c r="Q42" i="10"/>
  <c r="R42" i="10"/>
  <c r="S42" i="10"/>
  <c r="T42" i="10"/>
  <c r="U42" i="10"/>
  <c r="P43" i="10"/>
  <c r="Q43" i="10"/>
  <c r="R43" i="10"/>
  <c r="S43" i="10"/>
  <c r="T43" i="10"/>
  <c r="U43" i="10"/>
  <c r="P44" i="10"/>
  <c r="Q44" i="10"/>
  <c r="R44" i="10"/>
  <c r="S44" i="10"/>
  <c r="T44" i="10"/>
  <c r="U44" i="10"/>
  <c r="P45" i="10"/>
  <c r="Q45" i="10"/>
  <c r="R45" i="10"/>
  <c r="S45" i="10"/>
  <c r="T45" i="10"/>
  <c r="U45" i="10"/>
  <c r="P46" i="10"/>
  <c r="Q46" i="10"/>
  <c r="R46" i="10"/>
  <c r="S46" i="10"/>
  <c r="T46" i="10"/>
  <c r="U46" i="10"/>
  <c r="P47" i="10"/>
  <c r="Q47" i="10"/>
  <c r="R47" i="10"/>
  <c r="S47" i="10"/>
  <c r="T47" i="10"/>
  <c r="U47" i="10"/>
  <c r="P48" i="10"/>
  <c r="Q48" i="10"/>
  <c r="R48" i="10"/>
  <c r="S48" i="10"/>
  <c r="T48" i="10"/>
  <c r="U48" i="10"/>
  <c r="P49" i="10"/>
  <c r="Q49" i="10"/>
  <c r="R49" i="10"/>
  <c r="S49" i="10"/>
  <c r="T49" i="10"/>
  <c r="U49" i="10"/>
  <c r="P50" i="10"/>
  <c r="Q50" i="10"/>
  <c r="R50" i="10"/>
  <c r="S50" i="10"/>
  <c r="T50" i="10"/>
  <c r="U50" i="10"/>
  <c r="P51" i="10"/>
  <c r="Q51" i="10"/>
  <c r="R51" i="10"/>
  <c r="S51" i="10"/>
  <c r="T51" i="10"/>
  <c r="U51" i="10"/>
  <c r="P52" i="10"/>
  <c r="Q52" i="10"/>
  <c r="R52" i="10"/>
  <c r="S52" i="10"/>
  <c r="T52" i="10"/>
  <c r="U52" i="10"/>
  <c r="P53" i="10"/>
  <c r="Q53" i="10"/>
  <c r="R53" i="10"/>
  <c r="S53" i="10"/>
  <c r="T53" i="10"/>
  <c r="U53" i="10"/>
  <c r="P54" i="10"/>
  <c r="Q54" i="10"/>
  <c r="R54" i="10"/>
  <c r="S54" i="10"/>
  <c r="T54" i="10"/>
  <c r="U54" i="10"/>
  <c r="P55" i="10"/>
  <c r="Q55" i="10"/>
  <c r="R55" i="10"/>
  <c r="S55" i="10"/>
  <c r="T55" i="10"/>
  <c r="U55" i="10"/>
  <c r="P56" i="10"/>
  <c r="Q56" i="10"/>
  <c r="R56" i="10"/>
  <c r="S56" i="10"/>
  <c r="T56" i="10"/>
  <c r="U56" i="10"/>
  <c r="P57" i="10"/>
  <c r="Q57" i="10"/>
  <c r="R57" i="10"/>
  <c r="S57" i="10"/>
  <c r="T57" i="10"/>
  <c r="U57" i="10"/>
  <c r="P58" i="10"/>
  <c r="Q58" i="10"/>
  <c r="R58" i="10"/>
  <c r="S58" i="10"/>
  <c r="T58" i="10"/>
  <c r="U58" i="10"/>
  <c r="P59" i="10"/>
  <c r="Q59" i="10"/>
  <c r="R59" i="10"/>
  <c r="S59" i="10"/>
  <c r="T59" i="10"/>
  <c r="U59" i="10"/>
  <c r="P60" i="10"/>
  <c r="Q60" i="10"/>
  <c r="R60" i="10"/>
  <c r="S60" i="10"/>
  <c r="T60" i="10"/>
  <c r="U60" i="10"/>
  <c r="P61" i="10"/>
  <c r="Q61" i="10"/>
  <c r="R61" i="10"/>
  <c r="S61" i="10"/>
  <c r="T61" i="10"/>
  <c r="U61" i="10"/>
  <c r="P62" i="10"/>
  <c r="Q62" i="10"/>
  <c r="R62" i="10"/>
  <c r="S62" i="10"/>
  <c r="T62" i="10"/>
  <c r="U62" i="10"/>
  <c r="P63" i="10"/>
  <c r="Q63" i="10"/>
  <c r="R63" i="10"/>
  <c r="S63" i="10"/>
  <c r="T63" i="10"/>
  <c r="U63" i="10"/>
  <c r="P64" i="10"/>
  <c r="Q64" i="10"/>
  <c r="R64" i="10"/>
  <c r="S64" i="10"/>
  <c r="T64" i="10"/>
  <c r="U64" i="10"/>
  <c r="P65" i="10"/>
  <c r="Q65" i="10"/>
  <c r="R65" i="10"/>
  <c r="S65" i="10"/>
  <c r="T65" i="10"/>
  <c r="U65" i="10"/>
  <c r="P66" i="10"/>
  <c r="Q66" i="10"/>
  <c r="R66" i="10"/>
  <c r="S66" i="10"/>
  <c r="T66" i="10"/>
  <c r="U66" i="10"/>
  <c r="P67" i="10"/>
  <c r="Q67" i="10"/>
  <c r="R67" i="10"/>
  <c r="S67" i="10"/>
  <c r="T67" i="10"/>
  <c r="U67" i="10"/>
  <c r="P68" i="10"/>
  <c r="Q68" i="10"/>
  <c r="R68" i="10"/>
  <c r="S68" i="10"/>
  <c r="T68" i="10"/>
  <c r="U68" i="10"/>
  <c r="P69" i="10"/>
  <c r="Q69" i="10"/>
  <c r="R69" i="10"/>
  <c r="S69" i="10"/>
  <c r="T69" i="10"/>
  <c r="U69" i="10"/>
  <c r="P70" i="10"/>
  <c r="Q70" i="10"/>
  <c r="R70" i="10"/>
  <c r="S70" i="10"/>
  <c r="T70" i="10"/>
  <c r="U70" i="10"/>
  <c r="P71" i="10"/>
  <c r="Q71" i="10"/>
  <c r="R71" i="10"/>
  <c r="S71" i="10"/>
  <c r="T71" i="10"/>
  <c r="U71" i="10"/>
  <c r="P72" i="10"/>
  <c r="Q72" i="10"/>
  <c r="R72" i="10"/>
  <c r="S72" i="10"/>
  <c r="T72" i="10"/>
  <c r="U72" i="10"/>
  <c r="P73" i="10"/>
  <c r="Q73" i="10"/>
  <c r="R73" i="10"/>
  <c r="S73" i="10"/>
  <c r="T73" i="10"/>
  <c r="U73" i="10"/>
  <c r="P74" i="10"/>
  <c r="Q74" i="10"/>
  <c r="R74" i="10"/>
  <c r="S74" i="10"/>
  <c r="T74" i="10"/>
  <c r="U74" i="10"/>
  <c r="P75" i="10"/>
  <c r="Q75" i="10"/>
  <c r="R75" i="10"/>
  <c r="S75" i="10"/>
  <c r="T75" i="10"/>
  <c r="U75" i="10"/>
  <c r="P76" i="10"/>
  <c r="Q76" i="10"/>
  <c r="R76" i="10"/>
  <c r="S76" i="10"/>
  <c r="T76" i="10"/>
  <c r="U76" i="10"/>
  <c r="P77" i="10"/>
  <c r="Q77" i="10"/>
  <c r="R77" i="10"/>
  <c r="S77" i="10"/>
  <c r="T77" i="10"/>
  <c r="U77" i="10"/>
  <c r="P78" i="10"/>
  <c r="Q78" i="10"/>
  <c r="R78" i="10"/>
  <c r="S78" i="10"/>
  <c r="T78" i="10"/>
  <c r="U78" i="10"/>
  <c r="P79" i="10"/>
  <c r="Q79" i="10"/>
  <c r="R79" i="10"/>
  <c r="S79" i="10"/>
  <c r="T79" i="10"/>
  <c r="U79" i="10"/>
  <c r="P80" i="10"/>
  <c r="Q80" i="10"/>
  <c r="R80" i="10"/>
  <c r="S80" i="10"/>
  <c r="T80" i="10"/>
  <c r="U80" i="10"/>
  <c r="P81" i="10"/>
  <c r="Q81" i="10"/>
  <c r="R81" i="10"/>
  <c r="S81" i="10"/>
  <c r="T81" i="10"/>
  <c r="U81" i="10"/>
  <c r="P82" i="10"/>
  <c r="Q82" i="10"/>
  <c r="R82" i="10"/>
  <c r="S82" i="10"/>
  <c r="T82" i="10"/>
  <c r="U82" i="10"/>
  <c r="P83" i="10"/>
  <c r="Q83" i="10"/>
  <c r="R83" i="10"/>
  <c r="S83" i="10"/>
  <c r="T83" i="10"/>
  <c r="U83" i="10"/>
  <c r="P84" i="10"/>
  <c r="Q84" i="10"/>
  <c r="R84" i="10"/>
  <c r="S84" i="10"/>
  <c r="T84" i="10"/>
  <c r="U84" i="10"/>
  <c r="P85" i="10"/>
  <c r="Q85" i="10"/>
  <c r="R85" i="10"/>
  <c r="S85" i="10"/>
  <c r="T85" i="10"/>
  <c r="U85" i="10"/>
  <c r="P86" i="10"/>
  <c r="Q86" i="10"/>
  <c r="R86" i="10"/>
  <c r="S86" i="10"/>
  <c r="T86" i="10"/>
  <c r="U86" i="10"/>
  <c r="P87" i="10"/>
  <c r="Q87" i="10"/>
  <c r="R87" i="10"/>
  <c r="S87" i="10"/>
  <c r="T87" i="10"/>
  <c r="U87" i="10"/>
  <c r="P88" i="10"/>
  <c r="Q88" i="10"/>
  <c r="R88" i="10"/>
  <c r="S88" i="10"/>
  <c r="T88" i="10"/>
  <c r="U88" i="10"/>
  <c r="P89" i="10"/>
  <c r="Q89" i="10"/>
  <c r="R89" i="10"/>
  <c r="S89" i="10"/>
  <c r="T89" i="10"/>
  <c r="U89" i="10"/>
  <c r="P90" i="10"/>
  <c r="Q90" i="10"/>
  <c r="R90" i="10"/>
  <c r="S90" i="10"/>
  <c r="T90" i="10"/>
  <c r="U90" i="10"/>
  <c r="P91" i="10"/>
  <c r="Q91" i="10"/>
  <c r="R91" i="10"/>
  <c r="S91" i="10"/>
  <c r="T91" i="10"/>
  <c r="U91" i="10"/>
  <c r="P92" i="10"/>
  <c r="Q92" i="10"/>
  <c r="R92" i="10"/>
  <c r="S92" i="10"/>
  <c r="T92" i="10"/>
  <c r="U92" i="10"/>
  <c r="P93" i="10"/>
  <c r="Q93" i="10"/>
  <c r="R93" i="10"/>
  <c r="S93" i="10"/>
  <c r="T93" i="10"/>
  <c r="U93" i="10"/>
  <c r="P94" i="10"/>
  <c r="Q94" i="10"/>
  <c r="R94" i="10"/>
  <c r="S94" i="10"/>
  <c r="T94" i="10"/>
  <c r="U94" i="10"/>
  <c r="P95" i="10"/>
  <c r="Q95" i="10"/>
  <c r="R95" i="10"/>
  <c r="S95" i="10"/>
  <c r="T95" i="10"/>
  <c r="U95" i="10"/>
  <c r="P96" i="10"/>
  <c r="Q96" i="10"/>
  <c r="R96" i="10"/>
  <c r="S96" i="10"/>
  <c r="T96" i="10"/>
  <c r="U96" i="10"/>
  <c r="P97" i="10"/>
  <c r="Q97" i="10"/>
  <c r="R97" i="10"/>
  <c r="S97" i="10"/>
  <c r="T97" i="10"/>
  <c r="U97" i="10"/>
  <c r="P98" i="10"/>
  <c r="Q98" i="10"/>
  <c r="R98" i="10"/>
  <c r="S98" i="10"/>
  <c r="T98" i="10"/>
  <c r="U98" i="10"/>
  <c r="P99" i="10"/>
  <c r="Q99" i="10"/>
  <c r="R99" i="10"/>
  <c r="S99" i="10"/>
  <c r="T99" i="10"/>
  <c r="U99" i="10"/>
  <c r="P100" i="10"/>
  <c r="Q100" i="10"/>
  <c r="R100" i="10"/>
  <c r="S100" i="10"/>
  <c r="T100" i="10"/>
  <c r="U100" i="10"/>
  <c r="P101" i="10"/>
  <c r="Q101" i="10"/>
  <c r="R101" i="10"/>
  <c r="S101" i="10"/>
  <c r="T101" i="10"/>
  <c r="U101" i="10"/>
  <c r="P102" i="10"/>
  <c r="Q102" i="10"/>
  <c r="R102" i="10"/>
  <c r="S102" i="10"/>
  <c r="T102" i="10"/>
  <c r="U102" i="10"/>
  <c r="P103" i="10"/>
  <c r="Q103" i="10"/>
  <c r="R103" i="10"/>
  <c r="S103" i="10"/>
  <c r="T103" i="10"/>
  <c r="U103" i="10"/>
  <c r="P104" i="10"/>
  <c r="Q104" i="10"/>
  <c r="R104" i="10"/>
  <c r="S104" i="10"/>
  <c r="T104" i="10"/>
  <c r="U104" i="10"/>
  <c r="P105" i="10"/>
  <c r="Q105" i="10"/>
  <c r="R105" i="10"/>
  <c r="S105" i="10"/>
  <c r="T105" i="10"/>
  <c r="U105" i="10"/>
  <c r="P106" i="10"/>
  <c r="Q106" i="10"/>
  <c r="R106" i="10"/>
  <c r="S106" i="10"/>
  <c r="T106" i="10"/>
  <c r="U106" i="10"/>
  <c r="P107" i="10"/>
  <c r="Q107" i="10"/>
  <c r="R107" i="10"/>
  <c r="S107" i="10"/>
  <c r="T107" i="10"/>
  <c r="U107" i="10"/>
  <c r="P108" i="10"/>
  <c r="Q108" i="10"/>
  <c r="R108" i="10"/>
  <c r="S108" i="10"/>
  <c r="T108" i="10"/>
  <c r="U108" i="10"/>
  <c r="P109" i="10"/>
  <c r="Q109" i="10"/>
  <c r="R109" i="10"/>
  <c r="S109" i="10"/>
  <c r="T109" i="10"/>
  <c r="U109" i="10"/>
  <c r="P110" i="10"/>
  <c r="Q110" i="10"/>
  <c r="R110" i="10"/>
  <c r="S110" i="10"/>
  <c r="T110" i="10"/>
  <c r="U110" i="10"/>
  <c r="P111" i="10"/>
  <c r="Q111" i="10"/>
  <c r="R111" i="10"/>
  <c r="S111" i="10"/>
  <c r="T111" i="10"/>
  <c r="U111" i="10"/>
  <c r="P112" i="10"/>
  <c r="Q112" i="10"/>
  <c r="R112" i="10"/>
  <c r="S112" i="10"/>
  <c r="T112" i="10"/>
  <c r="U112" i="10"/>
  <c r="P113" i="10"/>
  <c r="Q113" i="10"/>
  <c r="R113" i="10"/>
  <c r="S113" i="10"/>
  <c r="T113" i="10"/>
  <c r="U113" i="10"/>
  <c r="P114" i="10"/>
  <c r="Q114" i="10"/>
  <c r="R114" i="10"/>
  <c r="S114" i="10"/>
  <c r="T114" i="10"/>
  <c r="U114" i="10"/>
  <c r="P115" i="10"/>
  <c r="Q115" i="10"/>
  <c r="R115" i="10"/>
  <c r="S115" i="10"/>
  <c r="T115" i="10"/>
  <c r="U115" i="10"/>
  <c r="P116" i="10"/>
  <c r="Q116" i="10"/>
  <c r="R116" i="10"/>
  <c r="S116" i="10"/>
  <c r="T116" i="10"/>
  <c r="U116" i="10"/>
  <c r="P117" i="10"/>
  <c r="Q117" i="10"/>
  <c r="R117" i="10"/>
  <c r="S117" i="10"/>
  <c r="T117" i="10"/>
  <c r="U117" i="10"/>
  <c r="P118" i="10"/>
  <c r="Q118" i="10"/>
  <c r="R118" i="10"/>
  <c r="S118" i="10"/>
  <c r="T118" i="10"/>
  <c r="U118" i="10"/>
  <c r="P119" i="10"/>
  <c r="Q119" i="10"/>
  <c r="R119" i="10"/>
  <c r="S119" i="10"/>
  <c r="T119" i="10"/>
  <c r="U119" i="10"/>
  <c r="P120" i="10"/>
  <c r="Q120" i="10"/>
  <c r="R120" i="10"/>
  <c r="S120" i="10"/>
  <c r="T120" i="10"/>
  <c r="U120" i="10"/>
  <c r="P121" i="10"/>
  <c r="Q121" i="10"/>
  <c r="R121" i="10"/>
  <c r="S121" i="10"/>
  <c r="T121" i="10"/>
  <c r="U121" i="10"/>
  <c r="P122" i="10"/>
  <c r="Q122" i="10"/>
  <c r="R122" i="10"/>
  <c r="S122" i="10"/>
  <c r="T122" i="10"/>
  <c r="U122" i="10"/>
  <c r="P123" i="10"/>
  <c r="Q123" i="10"/>
  <c r="R123" i="10"/>
  <c r="S123" i="10"/>
  <c r="T123" i="10"/>
  <c r="U123" i="10"/>
  <c r="P124" i="10"/>
  <c r="Q124" i="10"/>
  <c r="R124" i="10"/>
  <c r="S124" i="10"/>
  <c r="T124" i="10"/>
  <c r="U124" i="10"/>
  <c r="P125" i="10"/>
  <c r="Q125" i="10"/>
  <c r="R125" i="10"/>
  <c r="S125" i="10"/>
  <c r="T125" i="10"/>
  <c r="U125" i="10"/>
  <c r="P126" i="10"/>
  <c r="Q126" i="10"/>
  <c r="R126" i="10"/>
  <c r="S126" i="10"/>
  <c r="T126" i="10"/>
  <c r="U126" i="10"/>
  <c r="P127" i="10"/>
  <c r="Q127" i="10"/>
  <c r="R127" i="10"/>
  <c r="S127" i="10"/>
  <c r="T127" i="10"/>
  <c r="U127" i="10"/>
  <c r="P128" i="10"/>
  <c r="Q128" i="10"/>
  <c r="R128" i="10"/>
  <c r="S128" i="10"/>
  <c r="T128" i="10"/>
  <c r="U128" i="10"/>
  <c r="P129" i="10"/>
  <c r="Q129" i="10"/>
  <c r="R129" i="10"/>
  <c r="S129" i="10"/>
  <c r="T129" i="10"/>
  <c r="U129" i="10"/>
  <c r="P130" i="10"/>
  <c r="Q130" i="10"/>
  <c r="R130" i="10"/>
  <c r="S130" i="10"/>
  <c r="T130" i="10"/>
  <c r="U130" i="10"/>
  <c r="P131" i="10"/>
  <c r="Q131" i="10"/>
  <c r="R131" i="10"/>
  <c r="S131" i="10"/>
  <c r="T131" i="10"/>
  <c r="U131" i="10"/>
  <c r="P132" i="10"/>
  <c r="Q132" i="10"/>
  <c r="R132" i="10"/>
  <c r="S132" i="10"/>
  <c r="T132" i="10"/>
  <c r="U132" i="10"/>
  <c r="P133" i="10"/>
  <c r="Q133" i="10"/>
  <c r="R133" i="10"/>
  <c r="S133" i="10"/>
  <c r="T133" i="10"/>
  <c r="U133" i="10"/>
  <c r="P134" i="10"/>
  <c r="Q134" i="10"/>
  <c r="R134" i="10"/>
  <c r="S134" i="10"/>
  <c r="T134" i="10"/>
  <c r="U134" i="10"/>
  <c r="P135" i="10"/>
  <c r="Q135" i="10"/>
  <c r="R135" i="10"/>
  <c r="S135" i="10"/>
  <c r="T135" i="10"/>
  <c r="U135" i="10"/>
  <c r="P136" i="10"/>
  <c r="Q136" i="10"/>
  <c r="R136" i="10"/>
  <c r="S136" i="10"/>
  <c r="T136" i="10"/>
  <c r="U136" i="10"/>
  <c r="P137" i="10"/>
  <c r="Q137" i="10"/>
  <c r="R137" i="10"/>
  <c r="S137" i="10"/>
  <c r="T137" i="10"/>
  <c r="U137" i="10"/>
  <c r="P138" i="10"/>
  <c r="Q138" i="10"/>
  <c r="R138" i="10"/>
  <c r="S138" i="10"/>
  <c r="T138" i="10"/>
  <c r="U138" i="10"/>
  <c r="P139" i="10"/>
  <c r="Q139" i="10"/>
  <c r="R139" i="10"/>
  <c r="S139" i="10"/>
  <c r="T139" i="10"/>
  <c r="U139" i="10"/>
  <c r="P140" i="10"/>
  <c r="Q140" i="10"/>
  <c r="R140" i="10"/>
  <c r="S140" i="10"/>
  <c r="T140" i="10"/>
  <c r="U140" i="10"/>
  <c r="P141" i="10"/>
  <c r="Q141" i="10"/>
  <c r="R141" i="10"/>
  <c r="S141" i="10"/>
  <c r="T141" i="10"/>
  <c r="U141" i="10"/>
  <c r="P142" i="10"/>
  <c r="Q142" i="10"/>
  <c r="R142" i="10"/>
  <c r="S142" i="10"/>
  <c r="T142" i="10"/>
  <c r="U142" i="10"/>
  <c r="P143" i="10"/>
  <c r="Q143" i="10"/>
  <c r="R143" i="10"/>
  <c r="S143" i="10"/>
  <c r="T143" i="10"/>
  <c r="U143" i="10"/>
  <c r="P144" i="10"/>
  <c r="Q144" i="10"/>
  <c r="R144" i="10"/>
  <c r="S144" i="10"/>
  <c r="T144" i="10"/>
  <c r="U144" i="10"/>
  <c r="P145" i="10"/>
  <c r="Q145" i="10"/>
  <c r="R145" i="10"/>
  <c r="S145" i="10"/>
  <c r="T145" i="10"/>
  <c r="U145" i="10"/>
  <c r="P146" i="10"/>
  <c r="Q146" i="10"/>
  <c r="R146" i="10"/>
  <c r="S146" i="10"/>
  <c r="T146" i="10"/>
  <c r="U146" i="10"/>
  <c r="P147" i="10"/>
  <c r="Q147" i="10"/>
  <c r="R147" i="10"/>
  <c r="S147" i="10"/>
  <c r="T147" i="10"/>
  <c r="U147" i="10"/>
  <c r="P148" i="10"/>
  <c r="Q148" i="10"/>
  <c r="R148" i="10"/>
  <c r="S148" i="10"/>
  <c r="T148" i="10"/>
  <c r="U148" i="10"/>
  <c r="P149" i="10"/>
  <c r="Q149" i="10"/>
  <c r="R149" i="10"/>
  <c r="S149" i="10"/>
  <c r="T149" i="10"/>
  <c r="U149" i="10"/>
  <c r="P150" i="10"/>
  <c r="Q150" i="10"/>
  <c r="R150" i="10"/>
  <c r="S150" i="10"/>
  <c r="T150" i="10"/>
  <c r="U150" i="10"/>
  <c r="P151" i="10"/>
  <c r="Q151" i="10"/>
  <c r="R151" i="10"/>
  <c r="S151" i="10"/>
  <c r="T151" i="10"/>
  <c r="U151" i="10"/>
  <c r="P152" i="10"/>
  <c r="Q152" i="10"/>
  <c r="R152" i="10"/>
  <c r="S152" i="10"/>
  <c r="T152" i="10"/>
  <c r="U152" i="10"/>
  <c r="P153" i="10"/>
  <c r="Q153" i="10"/>
  <c r="R153" i="10"/>
  <c r="S153" i="10"/>
  <c r="T153" i="10"/>
  <c r="U153" i="10"/>
  <c r="P154" i="10"/>
  <c r="Q154" i="10"/>
  <c r="R154" i="10"/>
  <c r="S154" i="10"/>
  <c r="T154" i="10"/>
  <c r="U154" i="10"/>
  <c r="P155" i="10"/>
  <c r="Q155" i="10"/>
  <c r="R155" i="10"/>
  <c r="S155" i="10"/>
  <c r="T155" i="10"/>
  <c r="U155" i="10"/>
  <c r="P156" i="10"/>
  <c r="Q156" i="10"/>
  <c r="R156" i="10"/>
  <c r="S156" i="10"/>
  <c r="T156" i="10"/>
  <c r="U156" i="10"/>
  <c r="P157" i="10"/>
  <c r="Q157" i="10"/>
  <c r="R157" i="10"/>
  <c r="S157" i="10"/>
  <c r="T157" i="10"/>
  <c r="U157" i="10"/>
  <c r="P158" i="10"/>
  <c r="Q158" i="10"/>
  <c r="R158" i="10"/>
  <c r="S158" i="10"/>
  <c r="T158" i="10"/>
  <c r="U158" i="10"/>
  <c r="P159" i="10"/>
  <c r="Q159" i="10"/>
  <c r="R159" i="10"/>
  <c r="S159" i="10"/>
  <c r="T159" i="10"/>
  <c r="U159" i="10"/>
  <c r="P160" i="10"/>
  <c r="Q160" i="10"/>
  <c r="R160" i="10"/>
  <c r="S160" i="10"/>
  <c r="T160" i="10"/>
  <c r="U160" i="10"/>
  <c r="P161" i="10"/>
  <c r="Q161" i="10"/>
  <c r="R161" i="10"/>
  <c r="S161" i="10"/>
  <c r="T161" i="10"/>
  <c r="U161" i="10"/>
  <c r="P162" i="10"/>
  <c r="Q162" i="10"/>
  <c r="R162" i="10"/>
  <c r="S162" i="10"/>
  <c r="T162" i="10"/>
  <c r="U162" i="10"/>
  <c r="P163" i="10"/>
  <c r="Q163" i="10"/>
  <c r="R163" i="10"/>
  <c r="S163" i="10"/>
  <c r="T163" i="10"/>
  <c r="U163" i="10"/>
  <c r="P164" i="10"/>
  <c r="Q164" i="10"/>
  <c r="R164" i="10"/>
  <c r="S164" i="10"/>
  <c r="T164" i="10"/>
  <c r="U164" i="10"/>
  <c r="P165" i="10"/>
  <c r="Q165" i="10"/>
  <c r="R165" i="10"/>
  <c r="S165" i="10"/>
  <c r="T165" i="10"/>
  <c r="U165" i="10"/>
  <c r="P166" i="10"/>
  <c r="Q166" i="10"/>
  <c r="R166" i="10"/>
  <c r="S166" i="10"/>
  <c r="T166" i="10"/>
  <c r="U166" i="10"/>
  <c r="P167" i="10"/>
  <c r="Q167" i="10"/>
  <c r="R167" i="10"/>
  <c r="S167" i="10"/>
  <c r="T167" i="10"/>
  <c r="U167" i="10"/>
  <c r="P168" i="10"/>
  <c r="Q168" i="10"/>
  <c r="R168" i="10"/>
  <c r="S168" i="10"/>
  <c r="T168" i="10"/>
  <c r="U168" i="10"/>
  <c r="P169" i="10"/>
  <c r="Q169" i="10"/>
  <c r="R169" i="10"/>
  <c r="S169" i="10"/>
  <c r="T169" i="10"/>
  <c r="U169" i="10"/>
  <c r="P170" i="10"/>
  <c r="Q170" i="10"/>
  <c r="R170" i="10"/>
  <c r="S170" i="10"/>
  <c r="T170" i="10"/>
  <c r="U170" i="10"/>
  <c r="P171" i="10"/>
  <c r="Q171" i="10"/>
  <c r="R171" i="10"/>
  <c r="S171" i="10"/>
  <c r="T171" i="10"/>
  <c r="U171" i="10"/>
  <c r="P172" i="10"/>
  <c r="Q172" i="10"/>
  <c r="R172" i="10"/>
  <c r="S172" i="10"/>
  <c r="T172" i="10"/>
  <c r="U172" i="10"/>
  <c r="P173" i="10"/>
  <c r="Q173" i="10"/>
  <c r="R173" i="10"/>
  <c r="S173" i="10"/>
  <c r="T173" i="10"/>
  <c r="U173" i="10"/>
  <c r="P174" i="10"/>
  <c r="Q174" i="10"/>
  <c r="R174" i="10"/>
  <c r="S174" i="10"/>
  <c r="T174" i="10"/>
  <c r="U174" i="10"/>
  <c r="P175" i="10"/>
  <c r="Q175" i="10"/>
  <c r="R175" i="10"/>
  <c r="S175" i="10"/>
  <c r="T175" i="10"/>
  <c r="U175" i="10"/>
  <c r="P176" i="10"/>
  <c r="Q176" i="10"/>
  <c r="R176" i="10"/>
  <c r="S176" i="10"/>
  <c r="T176" i="10"/>
  <c r="U176" i="10"/>
  <c r="P177" i="10"/>
  <c r="Q177" i="10"/>
  <c r="R177" i="10"/>
  <c r="S177" i="10"/>
  <c r="T177" i="10"/>
  <c r="U177" i="10"/>
  <c r="P178" i="10"/>
  <c r="Q178" i="10"/>
  <c r="R178" i="10"/>
  <c r="S178" i="10"/>
  <c r="T178" i="10"/>
  <c r="U178" i="10"/>
  <c r="P179" i="10"/>
  <c r="Q179" i="10"/>
  <c r="R179" i="10"/>
  <c r="S179" i="10"/>
  <c r="T179" i="10"/>
  <c r="U179" i="10"/>
  <c r="P180" i="10"/>
  <c r="Q180" i="10"/>
  <c r="R180" i="10"/>
  <c r="S180" i="10"/>
  <c r="T180" i="10"/>
  <c r="U180" i="10"/>
  <c r="P181" i="10"/>
  <c r="Q181" i="10"/>
  <c r="R181" i="10"/>
  <c r="S181" i="10"/>
  <c r="T181" i="10"/>
  <c r="U181" i="10"/>
  <c r="P182" i="10"/>
  <c r="Q182" i="10"/>
  <c r="R182" i="10"/>
  <c r="S182" i="10"/>
  <c r="T182" i="10"/>
  <c r="U182" i="10"/>
  <c r="P183" i="10"/>
  <c r="Q183" i="10"/>
  <c r="R183" i="10"/>
  <c r="S183" i="10"/>
  <c r="T183" i="10"/>
  <c r="U183" i="10"/>
  <c r="P184" i="10"/>
  <c r="Q184" i="10"/>
  <c r="R184" i="10"/>
  <c r="S184" i="10"/>
  <c r="T184" i="10"/>
  <c r="U184" i="10"/>
  <c r="P185" i="10"/>
  <c r="Q185" i="10"/>
  <c r="R185" i="10"/>
  <c r="S185" i="10"/>
  <c r="T185" i="10"/>
  <c r="U185" i="10"/>
  <c r="P186" i="10"/>
  <c r="Q186" i="10"/>
  <c r="R186" i="10"/>
  <c r="S186" i="10"/>
  <c r="T186" i="10"/>
  <c r="U186" i="10"/>
  <c r="P187" i="10"/>
  <c r="Q187" i="10"/>
  <c r="R187" i="10"/>
  <c r="S187" i="10"/>
  <c r="T187" i="10"/>
  <c r="U187" i="10"/>
  <c r="P188" i="10"/>
  <c r="Q188" i="10"/>
  <c r="R188" i="10"/>
  <c r="S188" i="10"/>
  <c r="T188" i="10"/>
  <c r="U188" i="10"/>
  <c r="P189" i="10"/>
  <c r="Q189" i="10"/>
  <c r="R189" i="10"/>
  <c r="S189" i="10"/>
  <c r="T189" i="10"/>
  <c r="U189" i="10"/>
  <c r="P190" i="10"/>
  <c r="Q190" i="10"/>
  <c r="R190" i="10"/>
  <c r="S190" i="10"/>
  <c r="T190" i="10"/>
  <c r="U190" i="10"/>
  <c r="P191" i="10"/>
  <c r="Q191" i="10"/>
  <c r="R191" i="10"/>
  <c r="S191" i="10"/>
  <c r="T191" i="10"/>
  <c r="U191" i="10"/>
  <c r="P192" i="10"/>
  <c r="Q192" i="10"/>
  <c r="R192" i="10"/>
  <c r="S192" i="10"/>
  <c r="T192" i="10"/>
  <c r="U192" i="10"/>
  <c r="P193" i="10"/>
  <c r="Q193" i="10"/>
  <c r="R193" i="10"/>
  <c r="S193" i="10"/>
  <c r="T193" i="10"/>
  <c r="U193" i="10"/>
  <c r="P194" i="10"/>
  <c r="Q194" i="10"/>
  <c r="R194" i="10"/>
  <c r="S194" i="10"/>
  <c r="T194" i="10"/>
  <c r="U194" i="10"/>
  <c r="P195" i="10"/>
  <c r="Q195" i="10"/>
  <c r="R195" i="10"/>
  <c r="S195" i="10"/>
  <c r="T195" i="10"/>
  <c r="U195" i="10"/>
  <c r="P196" i="10"/>
  <c r="Q196" i="10"/>
  <c r="R196" i="10"/>
  <c r="S196" i="10"/>
  <c r="T196" i="10"/>
  <c r="U196" i="10"/>
  <c r="P197" i="10"/>
  <c r="Q197" i="10"/>
  <c r="R197" i="10"/>
  <c r="S197" i="10"/>
  <c r="T197" i="10"/>
  <c r="U197" i="10"/>
  <c r="P198" i="10"/>
  <c r="Q198" i="10"/>
  <c r="R198" i="10"/>
  <c r="S198" i="10"/>
  <c r="T198" i="10"/>
  <c r="U198" i="10"/>
  <c r="P199" i="10"/>
  <c r="Q199" i="10"/>
  <c r="R199" i="10"/>
  <c r="S199" i="10"/>
  <c r="T199" i="10"/>
  <c r="U199" i="10"/>
  <c r="P200" i="10"/>
  <c r="Q200" i="10"/>
  <c r="R200" i="10"/>
  <c r="S200" i="10"/>
  <c r="T200" i="10"/>
  <c r="U200" i="10"/>
  <c r="P201" i="10"/>
  <c r="Q201" i="10"/>
  <c r="R201" i="10"/>
  <c r="S201" i="10"/>
  <c r="T201" i="10"/>
  <c r="U201" i="10"/>
  <c r="P202" i="10"/>
  <c r="Q202" i="10"/>
  <c r="R202" i="10"/>
  <c r="S202" i="10"/>
  <c r="T202" i="10"/>
  <c r="U202" i="10"/>
  <c r="P203" i="10"/>
  <c r="Q203" i="10"/>
  <c r="R203" i="10"/>
  <c r="S203" i="10"/>
  <c r="T203" i="10"/>
  <c r="U203" i="10"/>
  <c r="P204" i="10"/>
  <c r="Q204" i="10"/>
  <c r="R204" i="10"/>
  <c r="S204" i="10"/>
  <c r="T204" i="10"/>
  <c r="U204" i="10"/>
  <c r="P205" i="10"/>
  <c r="Q205" i="10"/>
  <c r="R205" i="10"/>
  <c r="S205" i="10"/>
  <c r="T205" i="10"/>
  <c r="U205" i="10"/>
  <c r="P206" i="10"/>
  <c r="Q206" i="10"/>
  <c r="R206" i="10"/>
  <c r="S206" i="10"/>
  <c r="T206" i="10"/>
  <c r="U206" i="10"/>
  <c r="P207" i="10"/>
  <c r="Q207" i="10"/>
  <c r="R207" i="10"/>
  <c r="S207" i="10"/>
  <c r="T207" i="10"/>
  <c r="U207" i="10"/>
  <c r="P208" i="10"/>
  <c r="Q208" i="10"/>
  <c r="R208" i="10"/>
  <c r="S208" i="10"/>
  <c r="T208" i="10"/>
  <c r="U208" i="10"/>
  <c r="P209" i="10"/>
  <c r="Q209" i="10"/>
  <c r="R209" i="10"/>
  <c r="S209" i="10"/>
  <c r="T209" i="10"/>
  <c r="U209" i="10"/>
  <c r="P210" i="10"/>
  <c r="Q210" i="10"/>
  <c r="R210" i="10"/>
  <c r="S210" i="10"/>
  <c r="T210" i="10"/>
  <c r="U210" i="10"/>
  <c r="P211" i="10"/>
  <c r="Q211" i="10"/>
  <c r="R211" i="10"/>
  <c r="S211" i="10"/>
  <c r="T211" i="10"/>
  <c r="U211" i="10"/>
  <c r="P212" i="10"/>
  <c r="Q212" i="10"/>
  <c r="R212" i="10"/>
  <c r="S212" i="10"/>
  <c r="T212" i="10"/>
  <c r="U212" i="10"/>
  <c r="P213" i="10"/>
  <c r="Q213" i="10"/>
  <c r="R213" i="10"/>
  <c r="S213" i="10"/>
  <c r="T213" i="10"/>
  <c r="U213" i="10"/>
  <c r="P214" i="10"/>
  <c r="Q214" i="10"/>
  <c r="R214" i="10"/>
  <c r="S214" i="10"/>
  <c r="T214" i="10"/>
  <c r="U214" i="10"/>
  <c r="P215" i="10"/>
  <c r="Q215" i="10"/>
  <c r="R215" i="10"/>
  <c r="S215" i="10"/>
  <c r="T215" i="10"/>
  <c r="U215" i="10"/>
  <c r="P216" i="10"/>
  <c r="Q216" i="10"/>
  <c r="R216" i="10"/>
  <c r="S216" i="10"/>
  <c r="T216" i="10"/>
  <c r="U216" i="10"/>
  <c r="P217" i="10"/>
  <c r="Q217" i="10"/>
  <c r="R217" i="10"/>
  <c r="S217" i="10"/>
  <c r="T217" i="10"/>
  <c r="U217" i="10"/>
  <c r="P218" i="10"/>
  <c r="Q218" i="10"/>
  <c r="R218" i="10"/>
  <c r="S218" i="10"/>
  <c r="T218" i="10"/>
  <c r="U218" i="10"/>
  <c r="P219" i="10"/>
  <c r="Q219" i="10"/>
  <c r="R219" i="10"/>
  <c r="S219" i="10"/>
  <c r="T219" i="10"/>
  <c r="U219" i="10"/>
  <c r="P220" i="10"/>
  <c r="Q220" i="10"/>
  <c r="R220" i="10"/>
  <c r="S220" i="10"/>
  <c r="T220" i="10"/>
  <c r="U220" i="10"/>
  <c r="P221" i="10"/>
  <c r="Q221" i="10"/>
  <c r="R221" i="10"/>
  <c r="S221" i="10"/>
  <c r="T221" i="10"/>
  <c r="U221" i="10"/>
  <c r="P222" i="10"/>
  <c r="Q222" i="10"/>
  <c r="R222" i="10"/>
  <c r="S222" i="10"/>
  <c r="T222" i="10"/>
  <c r="U222" i="10"/>
  <c r="P223" i="10"/>
  <c r="Q223" i="10"/>
  <c r="R223" i="10"/>
  <c r="S223" i="10"/>
  <c r="T223" i="10"/>
  <c r="U223" i="10"/>
  <c r="P224" i="10"/>
  <c r="Q224" i="10"/>
  <c r="R224" i="10"/>
  <c r="S224" i="10"/>
  <c r="T224" i="10"/>
  <c r="U224" i="10"/>
  <c r="P225" i="10"/>
  <c r="Q225" i="10"/>
  <c r="R225" i="10"/>
  <c r="S225" i="10"/>
  <c r="T225" i="10"/>
  <c r="U225" i="10"/>
  <c r="P226" i="10"/>
  <c r="Q226" i="10"/>
  <c r="R226" i="10"/>
  <c r="S226" i="10"/>
  <c r="T226" i="10"/>
  <c r="U226" i="10"/>
  <c r="P227" i="10"/>
  <c r="Q227" i="10"/>
  <c r="R227" i="10"/>
  <c r="S227" i="10"/>
  <c r="T227" i="10"/>
  <c r="U227" i="10"/>
  <c r="P228" i="10"/>
  <c r="Q228" i="10"/>
  <c r="R228" i="10"/>
  <c r="S228" i="10"/>
  <c r="T228" i="10"/>
  <c r="U228" i="10"/>
  <c r="P229" i="10"/>
  <c r="Q229" i="10"/>
  <c r="R229" i="10"/>
  <c r="S229" i="10"/>
  <c r="T229" i="10"/>
  <c r="U229" i="10"/>
  <c r="P230" i="10"/>
  <c r="Q230" i="10"/>
  <c r="R230" i="10"/>
  <c r="S230" i="10"/>
  <c r="T230" i="10"/>
  <c r="U230" i="10"/>
  <c r="P231" i="10"/>
  <c r="Q231" i="10"/>
  <c r="R231" i="10"/>
  <c r="S231" i="10"/>
  <c r="T231" i="10"/>
  <c r="U231" i="10"/>
  <c r="P232" i="10"/>
  <c r="Q232" i="10"/>
  <c r="R232" i="10"/>
  <c r="S232" i="10"/>
  <c r="T232" i="10"/>
  <c r="U232" i="10"/>
  <c r="P233" i="10"/>
  <c r="Q233" i="10"/>
  <c r="R233" i="10"/>
  <c r="S233" i="10"/>
  <c r="T233" i="10"/>
  <c r="U233" i="10"/>
  <c r="P234" i="10"/>
  <c r="Q234" i="10"/>
  <c r="R234" i="10"/>
  <c r="S234" i="10"/>
  <c r="T234" i="10"/>
  <c r="U234" i="10"/>
  <c r="P235" i="10"/>
  <c r="Q235" i="10"/>
  <c r="R235" i="10"/>
  <c r="S235" i="10"/>
  <c r="T235" i="10"/>
  <c r="U235" i="10"/>
  <c r="P236" i="10"/>
  <c r="Q236" i="10"/>
  <c r="R236" i="10"/>
  <c r="S236" i="10"/>
  <c r="T236" i="10"/>
  <c r="U236" i="10"/>
  <c r="P237" i="10"/>
  <c r="Q237" i="10"/>
  <c r="R237" i="10"/>
  <c r="S237" i="10"/>
  <c r="T237" i="10"/>
  <c r="U237" i="10"/>
  <c r="P238" i="10"/>
  <c r="Q238" i="10"/>
  <c r="R238" i="10"/>
  <c r="S238" i="10"/>
  <c r="T238" i="10"/>
  <c r="U238" i="10"/>
  <c r="P239" i="10"/>
  <c r="Q239" i="10"/>
  <c r="R239" i="10"/>
  <c r="S239" i="10"/>
  <c r="T239" i="10"/>
  <c r="U239" i="10"/>
  <c r="P240" i="10"/>
  <c r="Q240" i="10"/>
  <c r="R240" i="10"/>
  <c r="S240" i="10"/>
  <c r="T240" i="10"/>
  <c r="U240" i="10"/>
  <c r="P241" i="10"/>
  <c r="Q241" i="10"/>
  <c r="R241" i="10"/>
  <c r="S241" i="10"/>
  <c r="T241" i="10"/>
  <c r="U241" i="10"/>
  <c r="P242" i="10"/>
  <c r="Q242" i="10"/>
  <c r="R242" i="10"/>
  <c r="S242" i="10"/>
  <c r="T242" i="10"/>
  <c r="U242" i="10"/>
  <c r="P243" i="10"/>
  <c r="Q243" i="10"/>
  <c r="R243" i="10"/>
  <c r="S243" i="10"/>
  <c r="T243" i="10"/>
  <c r="U243" i="10"/>
  <c r="P244" i="10"/>
  <c r="Q244" i="10"/>
  <c r="R244" i="10"/>
  <c r="S244" i="10"/>
  <c r="T244" i="10"/>
  <c r="U244" i="10"/>
  <c r="P245" i="10"/>
  <c r="Q245" i="10"/>
  <c r="R245" i="10"/>
  <c r="S245" i="10"/>
  <c r="T245" i="10"/>
  <c r="U245" i="10"/>
  <c r="P246" i="10"/>
  <c r="Q246" i="10"/>
  <c r="R246" i="10"/>
  <c r="S246" i="10"/>
  <c r="T246" i="10"/>
  <c r="U246" i="10"/>
  <c r="P247" i="10"/>
  <c r="Q247" i="10"/>
  <c r="R247" i="10"/>
  <c r="S247" i="10"/>
  <c r="T247" i="10"/>
  <c r="U247" i="10"/>
  <c r="P248" i="10"/>
  <c r="Q248" i="10"/>
  <c r="R248" i="10"/>
  <c r="S248" i="10"/>
  <c r="T248" i="10"/>
  <c r="U248" i="10"/>
  <c r="P249" i="10"/>
  <c r="Q249" i="10"/>
  <c r="R249" i="10"/>
  <c r="S249" i="10"/>
  <c r="T249" i="10"/>
  <c r="U249" i="10"/>
  <c r="P250" i="10"/>
  <c r="Q250" i="10"/>
  <c r="R250" i="10"/>
  <c r="S250" i="10"/>
  <c r="T250" i="10"/>
  <c r="U250" i="10"/>
  <c r="P251" i="10"/>
  <c r="Q251" i="10"/>
  <c r="R251" i="10"/>
  <c r="S251" i="10"/>
  <c r="T251" i="10"/>
  <c r="U251" i="10"/>
  <c r="P252" i="10"/>
  <c r="Q252" i="10"/>
  <c r="R252" i="10"/>
  <c r="S252" i="10"/>
  <c r="T252" i="10"/>
  <c r="U252" i="10"/>
  <c r="P253" i="10"/>
  <c r="Q253" i="10"/>
  <c r="R253" i="10"/>
  <c r="S253" i="10"/>
  <c r="T253" i="10"/>
  <c r="U253" i="10"/>
  <c r="P254" i="10"/>
  <c r="Q254" i="10"/>
  <c r="R254" i="10"/>
  <c r="S254" i="10"/>
  <c r="T254" i="10"/>
  <c r="U254" i="10"/>
  <c r="P255" i="10"/>
  <c r="Q255" i="10"/>
  <c r="R255" i="10"/>
  <c r="S255" i="10"/>
  <c r="T255" i="10"/>
  <c r="U255" i="10"/>
  <c r="P256" i="10"/>
  <c r="Q256" i="10"/>
  <c r="R256" i="10"/>
  <c r="S256" i="10"/>
  <c r="T256" i="10"/>
  <c r="U256" i="10"/>
  <c r="P257" i="10"/>
  <c r="Q257" i="10"/>
  <c r="R257" i="10"/>
  <c r="S257" i="10"/>
  <c r="T257" i="10"/>
  <c r="U257" i="10"/>
  <c r="P258" i="10"/>
  <c r="Q258" i="10"/>
  <c r="R258" i="10"/>
  <c r="S258" i="10"/>
  <c r="T258" i="10"/>
  <c r="U258" i="10"/>
  <c r="P259" i="10"/>
  <c r="Q259" i="10"/>
  <c r="R259" i="10"/>
  <c r="S259" i="10"/>
  <c r="T259" i="10"/>
  <c r="U259" i="10"/>
  <c r="P260" i="10"/>
  <c r="Q260" i="10"/>
  <c r="R260" i="10"/>
  <c r="S260" i="10"/>
  <c r="T260" i="10"/>
  <c r="U260" i="10"/>
  <c r="P261" i="10"/>
  <c r="Q261" i="10"/>
  <c r="R261" i="10"/>
  <c r="S261" i="10"/>
  <c r="T261" i="10"/>
  <c r="U261" i="10"/>
  <c r="P262" i="10"/>
  <c r="Q262" i="10"/>
  <c r="R262" i="10"/>
  <c r="S262" i="10"/>
  <c r="T262" i="10"/>
  <c r="U262" i="10"/>
  <c r="P263" i="10"/>
  <c r="Q263" i="10"/>
  <c r="R263" i="10"/>
  <c r="S263" i="10"/>
  <c r="T263" i="10"/>
  <c r="U263" i="10"/>
  <c r="P264" i="10"/>
  <c r="Q264" i="10"/>
  <c r="R264" i="10"/>
  <c r="S264" i="10"/>
  <c r="T264" i="10"/>
  <c r="U264" i="10"/>
  <c r="P265" i="10"/>
  <c r="Q265" i="10"/>
  <c r="R265" i="10"/>
  <c r="S265" i="10"/>
  <c r="T265" i="10"/>
  <c r="U265" i="10"/>
  <c r="P266" i="10"/>
  <c r="Q266" i="10"/>
  <c r="R266" i="10"/>
  <c r="S266" i="10"/>
  <c r="T266" i="10"/>
  <c r="U266" i="10"/>
  <c r="P267" i="10"/>
  <c r="Q267" i="10"/>
  <c r="R267" i="10"/>
  <c r="S267" i="10"/>
  <c r="T267" i="10"/>
  <c r="U267" i="10"/>
  <c r="P268" i="10"/>
  <c r="Q268" i="10"/>
  <c r="R268" i="10"/>
  <c r="S268" i="10"/>
  <c r="T268" i="10"/>
  <c r="U268" i="10"/>
  <c r="P269" i="10"/>
  <c r="Q269" i="10"/>
  <c r="R269" i="10"/>
  <c r="S269" i="10"/>
  <c r="T269" i="10"/>
  <c r="U269" i="10"/>
  <c r="P270" i="10"/>
  <c r="Q270" i="10"/>
  <c r="R270" i="10"/>
  <c r="S270" i="10"/>
  <c r="O270" i="10" s="1"/>
  <c r="T270" i="10"/>
  <c r="U270" i="10"/>
  <c r="P271" i="10"/>
  <c r="Q271" i="10"/>
  <c r="R271" i="10"/>
  <c r="S271" i="10"/>
  <c r="T271" i="10"/>
  <c r="U271" i="10"/>
  <c r="P272" i="10"/>
  <c r="Q272" i="10"/>
  <c r="R272" i="10"/>
  <c r="S272" i="10"/>
  <c r="T272" i="10"/>
  <c r="U272" i="10"/>
  <c r="P273" i="10"/>
  <c r="Q273" i="10"/>
  <c r="R273" i="10"/>
  <c r="S273" i="10"/>
  <c r="T273" i="10"/>
  <c r="U273" i="10"/>
  <c r="P274" i="10"/>
  <c r="Q274" i="10"/>
  <c r="R274" i="10"/>
  <c r="S274" i="10"/>
  <c r="T274" i="10"/>
  <c r="U274" i="10"/>
  <c r="P275" i="10"/>
  <c r="Q275" i="10"/>
  <c r="R275" i="10"/>
  <c r="S275" i="10"/>
  <c r="T275" i="10"/>
  <c r="U275" i="10"/>
  <c r="P276" i="10"/>
  <c r="Q276" i="10"/>
  <c r="R276" i="10"/>
  <c r="S276" i="10"/>
  <c r="T276" i="10"/>
  <c r="U276" i="10"/>
  <c r="P277" i="10"/>
  <c r="Q277" i="10"/>
  <c r="R277" i="10"/>
  <c r="S277" i="10"/>
  <c r="T277" i="10"/>
  <c r="U277" i="10"/>
  <c r="P278" i="10"/>
  <c r="Q278" i="10"/>
  <c r="R278" i="10"/>
  <c r="S278" i="10"/>
  <c r="T278" i="10"/>
  <c r="U278" i="10"/>
  <c r="P279" i="10"/>
  <c r="Q279" i="10"/>
  <c r="R279" i="10"/>
  <c r="S279" i="10"/>
  <c r="T279" i="10"/>
  <c r="U279" i="10"/>
  <c r="P280" i="10"/>
  <c r="Q280" i="10"/>
  <c r="R280" i="10"/>
  <c r="S280" i="10"/>
  <c r="T280" i="10"/>
  <c r="U280" i="10"/>
  <c r="P281" i="10"/>
  <c r="Q281" i="10"/>
  <c r="R281" i="10"/>
  <c r="S281" i="10"/>
  <c r="T281" i="10"/>
  <c r="U281" i="10"/>
  <c r="P282" i="10"/>
  <c r="Q282" i="10"/>
  <c r="R282" i="10"/>
  <c r="S282" i="10"/>
  <c r="T282" i="10"/>
  <c r="U282" i="10"/>
  <c r="P283" i="10"/>
  <c r="Q283" i="10"/>
  <c r="R283" i="10"/>
  <c r="S283" i="10"/>
  <c r="T283" i="10"/>
  <c r="U283" i="10"/>
  <c r="P284" i="10"/>
  <c r="Q284" i="10"/>
  <c r="R284" i="10"/>
  <c r="S284" i="10"/>
  <c r="T284" i="10"/>
  <c r="U284" i="10"/>
  <c r="P285" i="10"/>
  <c r="Q285" i="10"/>
  <c r="R285" i="10"/>
  <c r="S285" i="10"/>
  <c r="T285" i="10"/>
  <c r="U285" i="10"/>
  <c r="P286" i="10"/>
  <c r="Q286" i="10"/>
  <c r="R286" i="10"/>
  <c r="S286" i="10"/>
  <c r="T286" i="10"/>
  <c r="U286" i="10"/>
  <c r="P287" i="10"/>
  <c r="Q287" i="10"/>
  <c r="R287" i="10"/>
  <c r="S287" i="10"/>
  <c r="T287" i="10"/>
  <c r="U287" i="10"/>
  <c r="P288" i="10"/>
  <c r="Q288" i="10"/>
  <c r="R288" i="10"/>
  <c r="S288" i="10"/>
  <c r="T288" i="10"/>
  <c r="U288" i="10"/>
  <c r="P289" i="10"/>
  <c r="Q289" i="10"/>
  <c r="R289" i="10"/>
  <c r="S289" i="10"/>
  <c r="T289" i="10"/>
  <c r="U289" i="10"/>
  <c r="P290" i="10"/>
  <c r="Q290" i="10"/>
  <c r="R290" i="10"/>
  <c r="S290" i="10"/>
  <c r="T290" i="10"/>
  <c r="U290" i="10"/>
  <c r="P291" i="10"/>
  <c r="Q291" i="10"/>
  <c r="R291" i="10"/>
  <c r="S291" i="10"/>
  <c r="T291" i="10"/>
  <c r="U291" i="10"/>
  <c r="P292" i="10"/>
  <c r="Q292" i="10"/>
  <c r="R292" i="10"/>
  <c r="S292" i="10"/>
  <c r="T292" i="10"/>
  <c r="U292" i="10"/>
  <c r="P293" i="10"/>
  <c r="Q293" i="10"/>
  <c r="R293" i="10"/>
  <c r="S293" i="10"/>
  <c r="T293" i="10"/>
  <c r="U293" i="10"/>
  <c r="P294" i="10"/>
  <c r="Q294" i="10"/>
  <c r="R294" i="10"/>
  <c r="S294" i="10"/>
  <c r="T294" i="10"/>
  <c r="U294" i="10"/>
  <c r="P295" i="10"/>
  <c r="Q295" i="10"/>
  <c r="R295" i="10"/>
  <c r="S295" i="10"/>
  <c r="T295" i="10"/>
  <c r="U295" i="10"/>
  <c r="P296" i="10"/>
  <c r="Q296" i="10"/>
  <c r="R296" i="10"/>
  <c r="S296" i="10"/>
  <c r="T296" i="10"/>
  <c r="U296" i="10"/>
  <c r="P297" i="10"/>
  <c r="Q297" i="10"/>
  <c r="R297" i="10"/>
  <c r="S297" i="10"/>
  <c r="T297" i="10"/>
  <c r="U297" i="10"/>
  <c r="P298" i="10"/>
  <c r="Q298" i="10"/>
  <c r="R298" i="10"/>
  <c r="S298" i="10"/>
  <c r="T298" i="10"/>
  <c r="U298" i="10"/>
  <c r="P299" i="10"/>
  <c r="Q299" i="10"/>
  <c r="R299" i="10"/>
  <c r="S299" i="10"/>
  <c r="T299" i="10"/>
  <c r="U299" i="10"/>
  <c r="P300" i="10"/>
  <c r="Q300" i="10"/>
  <c r="R300" i="10"/>
  <c r="S300" i="10"/>
  <c r="T300" i="10"/>
  <c r="U300" i="10"/>
  <c r="P301" i="10"/>
  <c r="Q301" i="10"/>
  <c r="R301" i="10"/>
  <c r="S301" i="10"/>
  <c r="T301" i="10"/>
  <c r="U301" i="10"/>
  <c r="P302" i="10"/>
  <c r="Q302" i="10"/>
  <c r="R302" i="10"/>
  <c r="S302" i="10"/>
  <c r="T302" i="10"/>
  <c r="U302" i="10"/>
  <c r="P303" i="10"/>
  <c r="Q303" i="10"/>
  <c r="R303" i="10"/>
  <c r="S303" i="10"/>
  <c r="T303" i="10"/>
  <c r="U303" i="10"/>
  <c r="P304" i="10"/>
  <c r="Q304" i="10"/>
  <c r="R304" i="10"/>
  <c r="S304" i="10"/>
  <c r="T304" i="10"/>
  <c r="U304" i="10"/>
  <c r="Q5" i="10"/>
  <c r="R5" i="10"/>
  <c r="S5" i="10"/>
  <c r="T5" i="10"/>
  <c r="U5" i="10"/>
  <c r="P5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N501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N73" i="5"/>
  <c r="O73" i="5"/>
  <c r="N74" i="5"/>
  <c r="O74" i="5"/>
  <c r="N75" i="5"/>
  <c r="O75" i="5"/>
  <c r="N76" i="5"/>
  <c r="O76" i="5"/>
  <c r="N77" i="5"/>
  <c r="O77" i="5"/>
  <c r="N78" i="5"/>
  <c r="O78" i="5"/>
  <c r="N79" i="5"/>
  <c r="O79" i="5"/>
  <c r="N80" i="5"/>
  <c r="O80" i="5"/>
  <c r="N81" i="5"/>
  <c r="O81" i="5"/>
  <c r="N82" i="5"/>
  <c r="O82" i="5"/>
  <c r="N83" i="5"/>
  <c r="O83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O99" i="5"/>
  <c r="N100" i="5"/>
  <c r="O100" i="5"/>
  <c r="N101" i="5"/>
  <c r="O101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N108" i="5"/>
  <c r="O108" i="5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O118" i="5"/>
  <c r="N119" i="5"/>
  <c r="O119" i="5"/>
  <c r="N120" i="5"/>
  <c r="O120" i="5"/>
  <c r="N121" i="5"/>
  <c r="O121" i="5"/>
  <c r="N122" i="5"/>
  <c r="O122" i="5"/>
  <c r="N123" i="5"/>
  <c r="O123" i="5"/>
  <c r="N124" i="5"/>
  <c r="O124" i="5"/>
  <c r="N125" i="5"/>
  <c r="O125" i="5"/>
  <c r="N126" i="5"/>
  <c r="O126" i="5"/>
  <c r="N127" i="5"/>
  <c r="O127" i="5"/>
  <c r="N128" i="5"/>
  <c r="O128" i="5"/>
  <c r="N129" i="5"/>
  <c r="O129" i="5"/>
  <c r="N130" i="5"/>
  <c r="O130" i="5"/>
  <c r="N131" i="5"/>
  <c r="O131" i="5"/>
  <c r="N132" i="5"/>
  <c r="O132" i="5"/>
  <c r="N133" i="5"/>
  <c r="O133" i="5"/>
  <c r="N134" i="5"/>
  <c r="O134" i="5"/>
  <c r="N135" i="5"/>
  <c r="O135" i="5"/>
  <c r="N136" i="5"/>
  <c r="O136" i="5"/>
  <c r="N137" i="5"/>
  <c r="O137" i="5"/>
  <c r="N138" i="5"/>
  <c r="O138" i="5"/>
  <c r="N139" i="5"/>
  <c r="O139" i="5"/>
  <c r="N140" i="5"/>
  <c r="O140" i="5"/>
  <c r="N141" i="5"/>
  <c r="O141" i="5"/>
  <c r="N142" i="5"/>
  <c r="O142" i="5"/>
  <c r="N143" i="5"/>
  <c r="O143" i="5"/>
  <c r="N144" i="5"/>
  <c r="O144" i="5"/>
  <c r="N145" i="5"/>
  <c r="O145" i="5"/>
  <c r="N146" i="5"/>
  <c r="O146" i="5"/>
  <c r="N147" i="5"/>
  <c r="O147" i="5"/>
  <c r="N148" i="5"/>
  <c r="O148" i="5"/>
  <c r="N149" i="5"/>
  <c r="O149" i="5"/>
  <c r="N150" i="5"/>
  <c r="O150" i="5"/>
  <c r="N151" i="5"/>
  <c r="O151" i="5"/>
  <c r="N152" i="5"/>
  <c r="O152" i="5"/>
  <c r="N153" i="5"/>
  <c r="O153" i="5"/>
  <c r="N154" i="5"/>
  <c r="O154" i="5"/>
  <c r="N155" i="5"/>
  <c r="O155" i="5"/>
  <c r="N156" i="5"/>
  <c r="O156" i="5"/>
  <c r="N157" i="5"/>
  <c r="O157" i="5"/>
  <c r="N158" i="5"/>
  <c r="O158" i="5"/>
  <c r="N159" i="5"/>
  <c r="O159" i="5"/>
  <c r="N160" i="5"/>
  <c r="O160" i="5"/>
  <c r="N161" i="5"/>
  <c r="O161" i="5"/>
  <c r="N162" i="5"/>
  <c r="O162" i="5"/>
  <c r="N163" i="5"/>
  <c r="O163" i="5"/>
  <c r="N164" i="5"/>
  <c r="O164" i="5"/>
  <c r="N165" i="5"/>
  <c r="O165" i="5"/>
  <c r="N166" i="5"/>
  <c r="O166" i="5"/>
  <c r="N167" i="5"/>
  <c r="O167" i="5"/>
  <c r="N168" i="5"/>
  <c r="O168" i="5"/>
  <c r="N169" i="5"/>
  <c r="O169" i="5"/>
  <c r="N170" i="5"/>
  <c r="O170" i="5"/>
  <c r="N171" i="5"/>
  <c r="O171" i="5"/>
  <c r="N172" i="5"/>
  <c r="O172" i="5"/>
  <c r="N173" i="5"/>
  <c r="O173" i="5"/>
  <c r="N174" i="5"/>
  <c r="O174" i="5"/>
  <c r="N175" i="5"/>
  <c r="O175" i="5"/>
  <c r="N176" i="5"/>
  <c r="O176" i="5"/>
  <c r="N177" i="5"/>
  <c r="O177" i="5"/>
  <c r="N178" i="5"/>
  <c r="O178" i="5"/>
  <c r="N179" i="5"/>
  <c r="O179" i="5"/>
  <c r="N180" i="5"/>
  <c r="O180" i="5"/>
  <c r="N181" i="5"/>
  <c r="O181" i="5"/>
  <c r="N182" i="5"/>
  <c r="O182" i="5"/>
  <c r="N183" i="5"/>
  <c r="O183" i="5"/>
  <c r="N184" i="5"/>
  <c r="O184" i="5"/>
  <c r="N185" i="5"/>
  <c r="O185" i="5"/>
  <c r="N186" i="5"/>
  <c r="O186" i="5"/>
  <c r="N187" i="5"/>
  <c r="O187" i="5"/>
  <c r="N188" i="5"/>
  <c r="O188" i="5"/>
  <c r="N189" i="5"/>
  <c r="O189" i="5"/>
  <c r="N190" i="5"/>
  <c r="O190" i="5"/>
  <c r="N191" i="5"/>
  <c r="O191" i="5"/>
  <c r="N192" i="5"/>
  <c r="O192" i="5"/>
  <c r="N193" i="5"/>
  <c r="O193" i="5"/>
  <c r="N194" i="5"/>
  <c r="O194" i="5"/>
  <c r="N195" i="5"/>
  <c r="O195" i="5"/>
  <c r="N196" i="5"/>
  <c r="O196" i="5"/>
  <c r="N197" i="5"/>
  <c r="O197" i="5"/>
  <c r="N198" i="5"/>
  <c r="O198" i="5"/>
  <c r="N199" i="5"/>
  <c r="O199" i="5"/>
  <c r="N200" i="5"/>
  <c r="O200" i="5"/>
  <c r="N201" i="5"/>
  <c r="O201" i="5"/>
  <c r="N202" i="5"/>
  <c r="O202" i="5"/>
  <c r="N203" i="5"/>
  <c r="O203" i="5"/>
  <c r="N204" i="5"/>
  <c r="O204" i="5"/>
  <c r="N205" i="5"/>
  <c r="O205" i="5"/>
  <c r="N206" i="5"/>
  <c r="O206" i="5"/>
  <c r="N207" i="5"/>
  <c r="O207" i="5"/>
  <c r="N208" i="5"/>
  <c r="O208" i="5"/>
  <c r="N209" i="5"/>
  <c r="O209" i="5"/>
  <c r="N210" i="5"/>
  <c r="O210" i="5"/>
  <c r="N211" i="5"/>
  <c r="O211" i="5"/>
  <c r="N212" i="5"/>
  <c r="O212" i="5"/>
  <c r="N213" i="5"/>
  <c r="O213" i="5"/>
  <c r="N214" i="5"/>
  <c r="O214" i="5"/>
  <c r="N215" i="5"/>
  <c r="O215" i="5"/>
  <c r="N216" i="5"/>
  <c r="O216" i="5"/>
  <c r="N217" i="5"/>
  <c r="O217" i="5"/>
  <c r="N218" i="5"/>
  <c r="O218" i="5"/>
  <c r="N219" i="5"/>
  <c r="O219" i="5"/>
  <c r="N220" i="5"/>
  <c r="O220" i="5"/>
  <c r="N221" i="5"/>
  <c r="O221" i="5"/>
  <c r="N222" i="5"/>
  <c r="O222" i="5"/>
  <c r="N223" i="5"/>
  <c r="O223" i="5"/>
  <c r="N224" i="5"/>
  <c r="O224" i="5"/>
  <c r="N225" i="5"/>
  <c r="O225" i="5"/>
  <c r="N226" i="5"/>
  <c r="O226" i="5"/>
  <c r="N227" i="5"/>
  <c r="O227" i="5"/>
  <c r="N228" i="5"/>
  <c r="O228" i="5"/>
  <c r="N229" i="5"/>
  <c r="O229" i="5"/>
  <c r="N230" i="5"/>
  <c r="O230" i="5"/>
  <c r="N231" i="5"/>
  <c r="O231" i="5"/>
  <c r="N232" i="5"/>
  <c r="O232" i="5"/>
  <c r="N233" i="5"/>
  <c r="O233" i="5"/>
  <c r="N234" i="5"/>
  <c r="O234" i="5"/>
  <c r="N235" i="5"/>
  <c r="O235" i="5"/>
  <c r="N236" i="5"/>
  <c r="O236" i="5"/>
  <c r="N237" i="5"/>
  <c r="O237" i="5"/>
  <c r="N238" i="5"/>
  <c r="O238" i="5"/>
  <c r="N239" i="5"/>
  <c r="O239" i="5"/>
  <c r="N240" i="5"/>
  <c r="O240" i="5"/>
  <c r="N241" i="5"/>
  <c r="O241" i="5"/>
  <c r="N242" i="5"/>
  <c r="O242" i="5"/>
  <c r="N243" i="5"/>
  <c r="O243" i="5"/>
  <c r="N244" i="5"/>
  <c r="O244" i="5"/>
  <c r="N245" i="5"/>
  <c r="O245" i="5"/>
  <c r="N246" i="5"/>
  <c r="O246" i="5"/>
  <c r="N247" i="5"/>
  <c r="O247" i="5"/>
  <c r="N248" i="5"/>
  <c r="O248" i="5"/>
  <c r="N249" i="5"/>
  <c r="O249" i="5"/>
  <c r="N250" i="5"/>
  <c r="O250" i="5"/>
  <c r="N251" i="5"/>
  <c r="O251" i="5"/>
  <c r="N252" i="5"/>
  <c r="O252" i="5"/>
  <c r="N253" i="5"/>
  <c r="O253" i="5"/>
  <c r="N254" i="5"/>
  <c r="O254" i="5"/>
  <c r="N255" i="5"/>
  <c r="O255" i="5"/>
  <c r="N256" i="5"/>
  <c r="O256" i="5"/>
  <c r="N257" i="5"/>
  <c r="O257" i="5"/>
  <c r="N258" i="5"/>
  <c r="O258" i="5"/>
  <c r="N259" i="5"/>
  <c r="O259" i="5"/>
  <c r="N260" i="5"/>
  <c r="O260" i="5"/>
  <c r="N261" i="5"/>
  <c r="O261" i="5"/>
  <c r="N262" i="5"/>
  <c r="O262" i="5"/>
  <c r="N263" i="5"/>
  <c r="O263" i="5"/>
  <c r="N264" i="5"/>
  <c r="O264" i="5"/>
  <c r="N265" i="5"/>
  <c r="O265" i="5"/>
  <c r="N266" i="5"/>
  <c r="O266" i="5"/>
  <c r="N267" i="5"/>
  <c r="O267" i="5"/>
  <c r="N268" i="5"/>
  <c r="O268" i="5"/>
  <c r="N269" i="5"/>
  <c r="O269" i="5"/>
  <c r="N270" i="5"/>
  <c r="O270" i="5"/>
  <c r="N271" i="5"/>
  <c r="O271" i="5"/>
  <c r="N272" i="5"/>
  <c r="O272" i="5"/>
  <c r="N273" i="5"/>
  <c r="O273" i="5"/>
  <c r="N274" i="5"/>
  <c r="O274" i="5"/>
  <c r="N275" i="5"/>
  <c r="O275" i="5"/>
  <c r="N276" i="5"/>
  <c r="O276" i="5"/>
  <c r="N277" i="5"/>
  <c r="O277" i="5"/>
  <c r="N278" i="5"/>
  <c r="O278" i="5"/>
  <c r="N279" i="5"/>
  <c r="O279" i="5"/>
  <c r="N280" i="5"/>
  <c r="O280" i="5"/>
  <c r="N281" i="5"/>
  <c r="O281" i="5"/>
  <c r="N282" i="5"/>
  <c r="O282" i="5"/>
  <c r="N283" i="5"/>
  <c r="O283" i="5"/>
  <c r="N284" i="5"/>
  <c r="O284" i="5"/>
  <c r="N285" i="5"/>
  <c r="O285" i="5"/>
  <c r="N286" i="5"/>
  <c r="O286" i="5"/>
  <c r="N287" i="5"/>
  <c r="O287" i="5"/>
  <c r="N288" i="5"/>
  <c r="O288" i="5"/>
  <c r="N289" i="5"/>
  <c r="O289" i="5"/>
  <c r="N290" i="5"/>
  <c r="O290" i="5"/>
  <c r="N291" i="5"/>
  <c r="O291" i="5"/>
  <c r="N292" i="5"/>
  <c r="O292" i="5"/>
  <c r="N293" i="5"/>
  <c r="O293" i="5"/>
  <c r="N294" i="5"/>
  <c r="O294" i="5"/>
  <c r="N295" i="5"/>
  <c r="O295" i="5"/>
  <c r="N296" i="5"/>
  <c r="O296" i="5"/>
  <c r="N297" i="5"/>
  <c r="O297" i="5"/>
  <c r="N298" i="5"/>
  <c r="O298" i="5"/>
  <c r="N299" i="5"/>
  <c r="O299" i="5"/>
  <c r="N300" i="5"/>
  <c r="O300" i="5"/>
  <c r="N301" i="5"/>
  <c r="O301" i="5"/>
  <c r="N302" i="5"/>
  <c r="O302" i="5"/>
  <c r="N303" i="5"/>
  <c r="O303" i="5"/>
  <c r="N304" i="5"/>
  <c r="O304" i="5"/>
  <c r="N305" i="5"/>
  <c r="O305" i="5"/>
  <c r="N306" i="5"/>
  <c r="O306" i="5"/>
  <c r="N307" i="5"/>
  <c r="O307" i="5"/>
  <c r="N308" i="5"/>
  <c r="O308" i="5"/>
  <c r="N309" i="5"/>
  <c r="O309" i="5"/>
  <c r="N310" i="5"/>
  <c r="O310" i="5"/>
  <c r="N311" i="5"/>
  <c r="O311" i="5"/>
  <c r="N312" i="5"/>
  <c r="O312" i="5"/>
  <c r="N313" i="5"/>
  <c r="O313" i="5"/>
  <c r="N314" i="5"/>
  <c r="O314" i="5"/>
  <c r="N315" i="5"/>
  <c r="O315" i="5"/>
  <c r="N316" i="5"/>
  <c r="O316" i="5"/>
  <c r="N317" i="5"/>
  <c r="O317" i="5"/>
  <c r="N318" i="5"/>
  <c r="O318" i="5"/>
  <c r="N319" i="5"/>
  <c r="O319" i="5"/>
  <c r="N320" i="5"/>
  <c r="O320" i="5"/>
  <c r="N321" i="5"/>
  <c r="O321" i="5"/>
  <c r="N322" i="5"/>
  <c r="O322" i="5"/>
  <c r="N323" i="5"/>
  <c r="O323" i="5"/>
  <c r="N324" i="5"/>
  <c r="O324" i="5"/>
  <c r="N325" i="5"/>
  <c r="O325" i="5"/>
  <c r="N326" i="5"/>
  <c r="O326" i="5"/>
  <c r="N327" i="5"/>
  <c r="O327" i="5"/>
  <c r="N328" i="5"/>
  <c r="O328" i="5"/>
  <c r="N329" i="5"/>
  <c r="O329" i="5"/>
  <c r="N330" i="5"/>
  <c r="O330" i="5"/>
  <c r="N331" i="5"/>
  <c r="O331" i="5"/>
  <c r="N332" i="5"/>
  <c r="O332" i="5"/>
  <c r="N333" i="5"/>
  <c r="O333" i="5"/>
  <c r="N334" i="5"/>
  <c r="O334" i="5"/>
  <c r="N335" i="5"/>
  <c r="O335" i="5"/>
  <c r="N336" i="5"/>
  <c r="O336" i="5"/>
  <c r="N337" i="5"/>
  <c r="O337" i="5"/>
  <c r="N338" i="5"/>
  <c r="O338" i="5"/>
  <c r="N339" i="5"/>
  <c r="O339" i="5"/>
  <c r="N340" i="5"/>
  <c r="O340" i="5"/>
  <c r="N341" i="5"/>
  <c r="O341" i="5"/>
  <c r="N342" i="5"/>
  <c r="O342" i="5"/>
  <c r="N343" i="5"/>
  <c r="O343" i="5"/>
  <c r="N344" i="5"/>
  <c r="O344" i="5"/>
  <c r="N345" i="5"/>
  <c r="O345" i="5"/>
  <c r="N346" i="5"/>
  <c r="O346" i="5"/>
  <c r="N347" i="5"/>
  <c r="O347" i="5"/>
  <c r="N348" i="5"/>
  <c r="O348" i="5"/>
  <c r="N349" i="5"/>
  <c r="O349" i="5"/>
  <c r="N350" i="5"/>
  <c r="O350" i="5"/>
  <c r="N351" i="5"/>
  <c r="O351" i="5"/>
  <c r="N352" i="5"/>
  <c r="O352" i="5"/>
  <c r="N353" i="5"/>
  <c r="O353" i="5"/>
  <c r="N354" i="5"/>
  <c r="O354" i="5"/>
  <c r="N355" i="5"/>
  <c r="O355" i="5"/>
  <c r="N356" i="5"/>
  <c r="O356" i="5"/>
  <c r="N357" i="5"/>
  <c r="O357" i="5"/>
  <c r="N358" i="5"/>
  <c r="O358" i="5"/>
  <c r="N359" i="5"/>
  <c r="O359" i="5"/>
  <c r="N360" i="5"/>
  <c r="O360" i="5"/>
  <c r="N361" i="5"/>
  <c r="O361" i="5"/>
  <c r="N362" i="5"/>
  <c r="O362" i="5"/>
  <c r="N363" i="5"/>
  <c r="O363" i="5"/>
  <c r="N364" i="5"/>
  <c r="O364" i="5"/>
  <c r="N365" i="5"/>
  <c r="O365" i="5"/>
  <c r="N366" i="5"/>
  <c r="O366" i="5"/>
  <c r="N367" i="5"/>
  <c r="O367" i="5"/>
  <c r="N368" i="5"/>
  <c r="O368" i="5"/>
  <c r="N369" i="5"/>
  <c r="O369" i="5"/>
  <c r="N370" i="5"/>
  <c r="O370" i="5"/>
  <c r="N371" i="5"/>
  <c r="O371" i="5"/>
  <c r="N372" i="5"/>
  <c r="O372" i="5"/>
  <c r="N373" i="5"/>
  <c r="O373" i="5"/>
  <c r="N374" i="5"/>
  <c r="O374" i="5"/>
  <c r="N375" i="5"/>
  <c r="O375" i="5"/>
  <c r="N376" i="5"/>
  <c r="O376" i="5"/>
  <c r="N377" i="5"/>
  <c r="O377" i="5"/>
  <c r="N378" i="5"/>
  <c r="O378" i="5"/>
  <c r="N379" i="5"/>
  <c r="O379" i="5"/>
  <c r="N380" i="5"/>
  <c r="O380" i="5"/>
  <c r="N381" i="5"/>
  <c r="O381" i="5"/>
  <c r="N382" i="5"/>
  <c r="O382" i="5"/>
  <c r="N383" i="5"/>
  <c r="O383" i="5"/>
  <c r="N384" i="5"/>
  <c r="O384" i="5"/>
  <c r="N385" i="5"/>
  <c r="O385" i="5"/>
  <c r="N386" i="5"/>
  <c r="O386" i="5"/>
  <c r="N387" i="5"/>
  <c r="O387" i="5"/>
  <c r="N388" i="5"/>
  <c r="O388" i="5"/>
  <c r="N389" i="5"/>
  <c r="O389" i="5"/>
  <c r="N390" i="5"/>
  <c r="O390" i="5"/>
  <c r="N391" i="5"/>
  <c r="O391" i="5"/>
  <c r="N392" i="5"/>
  <c r="O392" i="5"/>
  <c r="N393" i="5"/>
  <c r="O393" i="5"/>
  <c r="N394" i="5"/>
  <c r="O394" i="5"/>
  <c r="N395" i="5"/>
  <c r="O395" i="5"/>
  <c r="N396" i="5"/>
  <c r="O396" i="5"/>
  <c r="N397" i="5"/>
  <c r="O397" i="5"/>
  <c r="N398" i="5"/>
  <c r="O398" i="5"/>
  <c r="N399" i="5"/>
  <c r="O399" i="5"/>
  <c r="N400" i="5"/>
  <c r="O400" i="5"/>
  <c r="N401" i="5"/>
  <c r="O401" i="5"/>
  <c r="N402" i="5"/>
  <c r="O402" i="5"/>
  <c r="N403" i="5"/>
  <c r="O403" i="5"/>
  <c r="N404" i="5"/>
  <c r="O404" i="5"/>
  <c r="N405" i="5"/>
  <c r="O405" i="5"/>
  <c r="N406" i="5"/>
  <c r="O406" i="5"/>
  <c r="N407" i="5"/>
  <c r="O407" i="5"/>
  <c r="N408" i="5"/>
  <c r="O408" i="5"/>
  <c r="N409" i="5"/>
  <c r="O409" i="5"/>
  <c r="N410" i="5"/>
  <c r="O410" i="5"/>
  <c r="N411" i="5"/>
  <c r="O411" i="5"/>
  <c r="N412" i="5"/>
  <c r="O412" i="5"/>
  <c r="N413" i="5"/>
  <c r="O413" i="5"/>
  <c r="N414" i="5"/>
  <c r="O414" i="5"/>
  <c r="N415" i="5"/>
  <c r="O415" i="5"/>
  <c r="N416" i="5"/>
  <c r="O416" i="5"/>
  <c r="N417" i="5"/>
  <c r="O417" i="5"/>
  <c r="N418" i="5"/>
  <c r="O418" i="5"/>
  <c r="N419" i="5"/>
  <c r="O419" i="5"/>
  <c r="N420" i="5"/>
  <c r="O420" i="5"/>
  <c r="N421" i="5"/>
  <c r="O421" i="5"/>
  <c r="N422" i="5"/>
  <c r="O422" i="5"/>
  <c r="N423" i="5"/>
  <c r="O423" i="5"/>
  <c r="N424" i="5"/>
  <c r="O424" i="5"/>
  <c r="N425" i="5"/>
  <c r="O425" i="5"/>
  <c r="N426" i="5"/>
  <c r="O426" i="5"/>
  <c r="N427" i="5"/>
  <c r="O427" i="5"/>
  <c r="N428" i="5"/>
  <c r="O428" i="5"/>
  <c r="N429" i="5"/>
  <c r="O429" i="5"/>
  <c r="N430" i="5"/>
  <c r="O430" i="5"/>
  <c r="N431" i="5"/>
  <c r="O431" i="5"/>
  <c r="N432" i="5"/>
  <c r="O432" i="5"/>
  <c r="N433" i="5"/>
  <c r="O433" i="5"/>
  <c r="N434" i="5"/>
  <c r="O434" i="5"/>
  <c r="N435" i="5"/>
  <c r="O435" i="5"/>
  <c r="N436" i="5"/>
  <c r="O436" i="5"/>
  <c r="N437" i="5"/>
  <c r="O437" i="5"/>
  <c r="N438" i="5"/>
  <c r="O438" i="5"/>
  <c r="N439" i="5"/>
  <c r="O439" i="5"/>
  <c r="N440" i="5"/>
  <c r="O440" i="5"/>
  <c r="N441" i="5"/>
  <c r="O441" i="5"/>
  <c r="N442" i="5"/>
  <c r="O442" i="5"/>
  <c r="N443" i="5"/>
  <c r="O443" i="5"/>
  <c r="N444" i="5"/>
  <c r="O444" i="5"/>
  <c r="N445" i="5"/>
  <c r="O445" i="5"/>
  <c r="N446" i="5"/>
  <c r="O446" i="5"/>
  <c r="N447" i="5"/>
  <c r="O447" i="5"/>
  <c r="N448" i="5"/>
  <c r="O448" i="5"/>
  <c r="N449" i="5"/>
  <c r="O449" i="5"/>
  <c r="N450" i="5"/>
  <c r="O450" i="5"/>
  <c r="N451" i="5"/>
  <c r="O451" i="5"/>
  <c r="N452" i="5"/>
  <c r="O452" i="5"/>
  <c r="N453" i="5"/>
  <c r="O453" i="5"/>
  <c r="N454" i="5"/>
  <c r="O454" i="5"/>
  <c r="N455" i="5"/>
  <c r="O455" i="5"/>
  <c r="N456" i="5"/>
  <c r="O456" i="5"/>
  <c r="N457" i="5"/>
  <c r="O457" i="5"/>
  <c r="N458" i="5"/>
  <c r="O458" i="5"/>
  <c r="N459" i="5"/>
  <c r="O459" i="5"/>
  <c r="N460" i="5"/>
  <c r="O460" i="5"/>
  <c r="N461" i="5"/>
  <c r="O461" i="5"/>
  <c r="N462" i="5"/>
  <c r="O462" i="5"/>
  <c r="N463" i="5"/>
  <c r="O463" i="5"/>
  <c r="N464" i="5"/>
  <c r="O464" i="5"/>
  <c r="N465" i="5"/>
  <c r="O465" i="5"/>
  <c r="N466" i="5"/>
  <c r="O466" i="5"/>
  <c r="N467" i="5"/>
  <c r="O467" i="5"/>
  <c r="N468" i="5"/>
  <c r="O468" i="5"/>
  <c r="N469" i="5"/>
  <c r="O469" i="5"/>
  <c r="N470" i="5"/>
  <c r="O470" i="5"/>
  <c r="N471" i="5"/>
  <c r="O471" i="5"/>
  <c r="N472" i="5"/>
  <c r="O472" i="5"/>
  <c r="N473" i="5"/>
  <c r="O473" i="5"/>
  <c r="N474" i="5"/>
  <c r="O474" i="5"/>
  <c r="N475" i="5"/>
  <c r="O475" i="5"/>
  <c r="N476" i="5"/>
  <c r="O476" i="5"/>
  <c r="N477" i="5"/>
  <c r="O477" i="5"/>
  <c r="N478" i="5"/>
  <c r="O478" i="5"/>
  <c r="N479" i="5"/>
  <c r="O479" i="5"/>
  <c r="N480" i="5"/>
  <c r="O480" i="5"/>
  <c r="N481" i="5"/>
  <c r="O481" i="5"/>
  <c r="N482" i="5"/>
  <c r="O482" i="5"/>
  <c r="N483" i="5"/>
  <c r="O483" i="5"/>
  <c r="N484" i="5"/>
  <c r="O484" i="5"/>
  <c r="N485" i="5"/>
  <c r="O485" i="5"/>
  <c r="N486" i="5"/>
  <c r="O486" i="5"/>
  <c r="N487" i="5"/>
  <c r="O487" i="5"/>
  <c r="N488" i="5"/>
  <c r="O488" i="5"/>
  <c r="N489" i="5"/>
  <c r="O489" i="5"/>
  <c r="N490" i="5"/>
  <c r="O490" i="5"/>
  <c r="N491" i="5"/>
  <c r="O491" i="5"/>
  <c r="N492" i="5"/>
  <c r="O492" i="5"/>
  <c r="N493" i="5"/>
  <c r="O493" i="5"/>
  <c r="N494" i="5"/>
  <c r="O494" i="5"/>
  <c r="N495" i="5"/>
  <c r="O495" i="5"/>
  <c r="N496" i="5"/>
  <c r="O496" i="5"/>
  <c r="N497" i="5"/>
  <c r="O497" i="5"/>
  <c r="N498" i="5"/>
  <c r="O498" i="5"/>
  <c r="N499" i="5"/>
  <c r="O499" i="5"/>
  <c r="N500" i="5"/>
  <c r="O500" i="5"/>
  <c r="O501" i="5"/>
  <c r="N502" i="5"/>
  <c r="O502" i="5"/>
  <c r="N503" i="5"/>
  <c r="O503" i="5"/>
  <c r="U27" i="1"/>
  <c r="A25" i="1" s="1"/>
  <c r="U29" i="1"/>
  <c r="A27" i="1" s="1"/>
  <c r="U30" i="1"/>
  <c r="A28" i="1" s="1"/>
  <c r="U31" i="1"/>
  <c r="A29" i="1" s="1"/>
  <c r="T22" i="1"/>
  <c r="U22" i="1" s="1"/>
  <c r="A20" i="1" s="1"/>
  <c r="V22" i="1" s="1"/>
  <c r="N6" i="10"/>
  <c r="N7" i="10"/>
  <c r="N8" i="10"/>
  <c r="N9" i="10"/>
  <c r="N10" i="10"/>
  <c r="N11" i="10"/>
  <c r="N12" i="10"/>
  <c r="N13" i="10"/>
  <c r="N14" i="10"/>
  <c r="N303" i="10"/>
  <c r="N304" i="10"/>
  <c r="N5" i="10"/>
  <c r="O6" i="5"/>
  <c r="O7" i="5"/>
  <c r="O8" i="5"/>
  <c r="O9" i="5"/>
  <c r="O10" i="5"/>
  <c r="O11" i="5"/>
  <c r="O12" i="5"/>
  <c r="O13" i="5"/>
  <c r="O14" i="5"/>
  <c r="O15" i="5"/>
  <c r="O16" i="5"/>
  <c r="O17" i="5"/>
  <c r="O504" i="5"/>
  <c r="O5" i="5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2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5" i="14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39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5" i="2"/>
  <c r="O302" i="10" l="1"/>
  <c r="O206" i="10"/>
  <c r="O238" i="10"/>
  <c r="O286" i="10"/>
  <c r="O254" i="10"/>
  <c r="O218" i="10"/>
  <c r="O186" i="10"/>
  <c r="O242" i="10"/>
  <c r="O230" i="10"/>
  <c r="O202" i="10"/>
  <c r="O90" i="10"/>
  <c r="O81" i="10"/>
  <c r="O73" i="10"/>
  <c r="O274" i="10"/>
  <c r="O262" i="10"/>
  <c r="O226" i="10"/>
  <c r="O214" i="10"/>
  <c r="O198" i="10"/>
  <c r="O182" i="10"/>
  <c r="O154" i="10"/>
  <c r="O114" i="10"/>
  <c r="O86" i="10"/>
  <c r="O82" i="10"/>
  <c r="O66" i="10"/>
  <c r="O300" i="10"/>
  <c r="O296" i="10"/>
  <c r="O292" i="10"/>
  <c r="O288" i="10"/>
  <c r="O284" i="10"/>
  <c r="O280" i="10"/>
  <c r="O276" i="10"/>
  <c r="O272" i="10"/>
  <c r="O268" i="10"/>
  <c r="O264" i="10"/>
  <c r="O260" i="10"/>
  <c r="O256" i="10"/>
  <c r="O252" i="10"/>
  <c r="O248" i="10"/>
  <c r="O244" i="10"/>
  <c r="O240" i="10"/>
  <c r="O236" i="10"/>
  <c r="O232" i="10"/>
  <c r="O228" i="10"/>
  <c r="O224" i="10"/>
  <c r="O220" i="10"/>
  <c r="O216" i="10"/>
  <c r="O212" i="10"/>
  <c r="O208" i="10"/>
  <c r="O204" i="10"/>
  <c r="O200" i="10"/>
  <c r="O196" i="10"/>
  <c r="O192" i="10"/>
  <c r="O188" i="10"/>
  <c r="O184" i="10"/>
  <c r="O139" i="10"/>
  <c r="O282" i="10"/>
  <c r="O250" i="10"/>
  <c r="O222" i="10"/>
  <c r="O170" i="10"/>
  <c r="O122" i="10"/>
  <c r="O93" i="10"/>
  <c r="O89" i="10"/>
  <c r="O85" i="10"/>
  <c r="O74" i="10"/>
  <c r="O69" i="10"/>
  <c r="O45" i="10"/>
  <c r="O298" i="10"/>
  <c r="O290" i="10"/>
  <c r="O278" i="10"/>
  <c r="O266" i="10"/>
  <c r="O258" i="10"/>
  <c r="O246" i="10"/>
  <c r="O234" i="10"/>
  <c r="O210" i="10"/>
  <c r="O194" i="10"/>
  <c r="O178" i="10"/>
  <c r="O146" i="10"/>
  <c r="O98" i="10"/>
  <c r="O70" i="10"/>
  <c r="O190" i="10"/>
  <c r="O138" i="10"/>
  <c r="O133" i="10"/>
  <c r="O77" i="10"/>
  <c r="O294" i="10"/>
  <c r="O162" i="10"/>
  <c r="O130" i="10"/>
  <c r="O106" i="10"/>
  <c r="O78" i="10"/>
  <c r="O297" i="10"/>
  <c r="O293" i="10"/>
  <c r="O289" i="10"/>
  <c r="O285" i="10"/>
  <c r="O281" i="10"/>
  <c r="O277" i="10"/>
  <c r="O273" i="10"/>
  <c r="O269" i="10"/>
  <c r="O265" i="10"/>
  <c r="O263" i="10"/>
  <c r="O257" i="10"/>
  <c r="O253" i="10"/>
  <c r="O249" i="10"/>
  <c r="O245" i="10"/>
  <c r="O241" i="10"/>
  <c r="O237" i="10"/>
  <c r="O233" i="10"/>
  <c r="O229" i="10"/>
  <c r="O217" i="10"/>
  <c r="O215" i="10"/>
  <c r="O211" i="10"/>
  <c r="O205" i="10"/>
  <c r="O203" i="10"/>
  <c r="O197" i="10"/>
  <c r="O195" i="10"/>
  <c r="O189" i="10"/>
  <c r="O187" i="10"/>
  <c r="O183" i="10"/>
  <c r="O180" i="10"/>
  <c r="O177" i="10"/>
  <c r="O173" i="10"/>
  <c r="O171" i="10"/>
  <c r="O165" i="10"/>
  <c r="O161" i="10"/>
  <c r="O157" i="10"/>
  <c r="O153" i="10"/>
  <c r="O147" i="10"/>
  <c r="O141" i="10"/>
  <c r="O131" i="10"/>
  <c r="O123" i="10"/>
  <c r="O115" i="10"/>
  <c r="O100" i="10"/>
  <c r="O99" i="10"/>
  <c r="O91" i="10"/>
  <c r="O88" i="10"/>
  <c r="O83" i="10"/>
  <c r="O80" i="10"/>
  <c r="O76" i="10"/>
  <c r="O59" i="10"/>
  <c r="O301" i="10"/>
  <c r="O299" i="10"/>
  <c r="O295" i="10"/>
  <c r="O291" i="10"/>
  <c r="O287" i="10"/>
  <c r="O259" i="10"/>
  <c r="O255" i="10"/>
  <c r="O251" i="10"/>
  <c r="O247" i="10"/>
  <c r="O225" i="10"/>
  <c r="O221" i="10"/>
  <c r="O213" i="10"/>
  <c r="O185" i="10"/>
  <c r="O283" i="10"/>
  <c r="O279" i="10"/>
  <c r="O275" i="10"/>
  <c r="O271" i="10"/>
  <c r="O267" i="10"/>
  <c r="O261" i="10"/>
  <c r="O243" i="10"/>
  <c r="O239" i="10"/>
  <c r="O235" i="10"/>
  <c r="O231" i="10"/>
  <c r="O227" i="10"/>
  <c r="O223" i="10"/>
  <c r="O219" i="10"/>
  <c r="O209" i="10"/>
  <c r="O207" i="10"/>
  <c r="O201" i="10"/>
  <c r="O199" i="10"/>
  <c r="O193" i="10"/>
  <c r="O191" i="10"/>
  <c r="O181" i="10"/>
  <c r="O179" i="10"/>
  <c r="O169" i="10"/>
  <c r="O163" i="10"/>
  <c r="O155" i="10"/>
  <c r="O149" i="10"/>
  <c r="O125" i="10"/>
  <c r="O117" i="10"/>
  <c r="O107" i="10"/>
  <c r="O101" i="10"/>
  <c r="O97" i="10"/>
  <c r="O92" i="10"/>
  <c r="O87" i="10"/>
  <c r="O84" i="10"/>
  <c r="O79" i="10"/>
  <c r="O75" i="10"/>
  <c r="O72" i="10"/>
  <c r="O71" i="10"/>
  <c r="O68" i="10"/>
  <c r="O67" i="10"/>
  <c r="O61" i="10"/>
  <c r="O53" i="10"/>
  <c r="O51" i="10"/>
  <c r="O43" i="10"/>
  <c r="O37" i="10"/>
  <c r="O35" i="10"/>
  <c r="O29" i="10"/>
  <c r="O27" i="10"/>
  <c r="O21" i="10"/>
  <c r="O19" i="10"/>
  <c r="H8" i="8"/>
  <c r="D8" i="8"/>
  <c r="C8" i="8"/>
  <c r="G8" i="8"/>
  <c r="F8" i="8"/>
  <c r="E8" i="8"/>
  <c r="G8" i="7"/>
  <c r="F8" i="7"/>
  <c r="D8" i="7"/>
  <c r="E8" i="7"/>
  <c r="C8" i="7"/>
  <c r="H8" i="7"/>
  <c r="D7" i="7"/>
  <c r="C15" i="8"/>
  <c r="G15" i="8"/>
  <c r="D16" i="8"/>
  <c r="F15" i="8"/>
  <c r="H15" i="8"/>
  <c r="H16" i="8"/>
  <c r="E15" i="8"/>
  <c r="C16" i="8"/>
  <c r="G16" i="8"/>
  <c r="D15" i="8"/>
  <c r="F16" i="8"/>
  <c r="E16" i="8"/>
  <c r="E15" i="7"/>
  <c r="F15" i="7"/>
  <c r="F16" i="7"/>
  <c r="C15" i="7"/>
  <c r="H15" i="7"/>
  <c r="G15" i="7"/>
  <c r="D15" i="7"/>
  <c r="O172" i="10"/>
  <c r="O164" i="10"/>
  <c r="O156" i="10"/>
  <c r="O148" i="10"/>
  <c r="O140" i="10"/>
  <c r="O132" i="10"/>
  <c r="O124" i="10"/>
  <c r="O116" i="10"/>
  <c r="O108" i="10"/>
  <c r="O109" i="10"/>
  <c r="O102" i="10"/>
  <c r="O174" i="10"/>
  <c r="O166" i="10"/>
  <c r="O158" i="10"/>
  <c r="O150" i="10"/>
  <c r="O142" i="10"/>
  <c r="O134" i="10"/>
  <c r="O126" i="10"/>
  <c r="O118" i="10"/>
  <c r="O110" i="10"/>
  <c r="O175" i="10"/>
  <c r="O167" i="10"/>
  <c r="O159" i="10"/>
  <c r="O151" i="10"/>
  <c r="O143" i="10"/>
  <c r="O135" i="10"/>
  <c r="O127" i="10"/>
  <c r="O119" i="10"/>
  <c r="O111" i="10"/>
  <c r="O103" i="10"/>
  <c r="O176" i="10"/>
  <c r="O168" i="10"/>
  <c r="O160" i="10"/>
  <c r="O152" i="10"/>
  <c r="O144" i="10"/>
  <c r="O136" i="10"/>
  <c r="O128" i="10"/>
  <c r="O120" i="10"/>
  <c r="O112" i="10"/>
  <c r="O104" i="10"/>
  <c r="O145" i="10"/>
  <c r="O137" i="10"/>
  <c r="O129" i="10"/>
  <c r="O121" i="10"/>
  <c r="O113" i="10"/>
  <c r="O105" i="10"/>
  <c r="O62" i="10"/>
  <c r="O54" i="10"/>
  <c r="O46" i="10"/>
  <c r="O38" i="10"/>
  <c r="O30" i="10"/>
  <c r="O22" i="10"/>
  <c r="O63" i="10"/>
  <c r="O55" i="10"/>
  <c r="O47" i="10"/>
  <c r="O39" i="10"/>
  <c r="O31" i="10"/>
  <c r="O23" i="10"/>
  <c r="O64" i="10"/>
  <c r="O56" i="10"/>
  <c r="O48" i="10"/>
  <c r="O40" i="10"/>
  <c r="O32" i="10"/>
  <c r="O24" i="10"/>
  <c r="O16" i="10"/>
  <c r="O65" i="10"/>
  <c r="O57" i="10"/>
  <c r="O49" i="10"/>
  <c r="O41" i="10"/>
  <c r="O33" i="10"/>
  <c r="O25" i="10"/>
  <c r="O17" i="10"/>
  <c r="O94" i="10"/>
  <c r="O58" i="10"/>
  <c r="O50" i="10"/>
  <c r="O42" i="10"/>
  <c r="O34" i="10"/>
  <c r="O26" i="10"/>
  <c r="O18" i="10"/>
  <c r="O95" i="10"/>
  <c r="O15" i="10"/>
  <c r="O96" i="10"/>
  <c r="O60" i="10"/>
  <c r="O52" i="10"/>
  <c r="O44" i="10"/>
  <c r="O36" i="10"/>
  <c r="O28" i="10"/>
  <c r="O20" i="10"/>
  <c r="D5" i="8"/>
  <c r="D10" i="8" s="1"/>
  <c r="D6" i="8"/>
  <c r="G11" i="8"/>
  <c r="C6" i="8"/>
  <c r="F6" i="8"/>
  <c r="C11" i="8"/>
  <c r="H7" i="8"/>
  <c r="E6" i="8"/>
  <c r="H11" i="8"/>
  <c r="F7" i="8"/>
  <c r="H5" i="8"/>
  <c r="H10" i="8" s="1"/>
  <c r="F11" i="8"/>
  <c r="G7" i="8"/>
  <c r="E7" i="8"/>
  <c r="G5" i="8"/>
  <c r="G10" i="8" s="1"/>
  <c r="E11" i="8"/>
  <c r="D7" i="8"/>
  <c r="F5" i="8"/>
  <c r="F10" i="8" s="1"/>
  <c r="D11" i="8"/>
  <c r="C5" i="8"/>
  <c r="C10" i="8" s="1"/>
  <c r="H6" i="8"/>
  <c r="E5" i="8"/>
  <c r="E10" i="8" s="1"/>
  <c r="C7" i="8"/>
  <c r="G6" i="8"/>
  <c r="F11" i="7"/>
  <c r="F5" i="7"/>
  <c r="E7" i="7"/>
  <c r="G5" i="7"/>
  <c r="E11" i="7"/>
  <c r="D11" i="7"/>
  <c r="C5" i="7"/>
  <c r="H6" i="7"/>
  <c r="E5" i="7"/>
  <c r="C7" i="7"/>
  <c r="G6" i="7"/>
  <c r="D5" i="7"/>
  <c r="C6" i="7"/>
  <c r="F6" i="7"/>
  <c r="C11" i="7"/>
  <c r="H7" i="7"/>
  <c r="E6" i="7"/>
  <c r="H11" i="7"/>
  <c r="G7" i="7"/>
  <c r="D6" i="7"/>
  <c r="G11" i="7"/>
  <c r="F7" i="7"/>
  <c r="H5" i="7"/>
  <c r="C16" i="7"/>
  <c r="H16" i="7"/>
  <c r="E16" i="7"/>
  <c r="D16" i="7"/>
  <c r="G16" i="7"/>
  <c r="L24" i="14"/>
  <c r="L4" i="14"/>
  <c r="B8" i="8" l="1"/>
  <c r="B8" i="7"/>
  <c r="H9" i="8"/>
  <c r="G9" i="8"/>
  <c r="F9" i="8"/>
  <c r="E9" i="8"/>
  <c r="D9" i="8"/>
  <c r="C9" i="8"/>
  <c r="G9" i="7"/>
  <c r="G10" i="7"/>
  <c r="E10" i="7"/>
  <c r="E9" i="7"/>
  <c r="F9" i="7"/>
  <c r="F10" i="7"/>
  <c r="H9" i="7"/>
  <c r="H10" i="7"/>
  <c r="C9" i="7"/>
  <c r="C10" i="7"/>
  <c r="D10" i="7"/>
  <c r="D9" i="7"/>
  <c r="L25" i="14"/>
  <c r="L14" i="14"/>
  <c r="L38" i="14"/>
  <c r="L30" i="14"/>
  <c r="L37" i="14"/>
  <c r="L36" i="14"/>
  <c r="L34" i="14"/>
  <c r="L32" i="14"/>
  <c r="L31" i="14"/>
  <c r="L28" i="14"/>
  <c r="L26" i="14"/>
  <c r="L39" i="14"/>
  <c r="L35" i="14"/>
  <c r="L27" i="14"/>
  <c r="L10" i="14"/>
  <c r="L18" i="14"/>
  <c r="L29" i="14"/>
  <c r="L15" i="14"/>
  <c r="L19" i="14"/>
  <c r="L17" i="14"/>
  <c r="L16" i="14"/>
  <c r="L12" i="14"/>
  <c r="L11" i="14"/>
  <c r="L9" i="14"/>
  <c r="L33" i="14"/>
  <c r="L13" i="14"/>
  <c r="L8" i="14"/>
  <c r="L7" i="14"/>
  <c r="L6" i="14"/>
  <c r="D17" i="8" l="1"/>
  <c r="H17" i="8"/>
  <c r="F17" i="8" l="1"/>
  <c r="G17" i="8"/>
  <c r="C17" i="8"/>
  <c r="B16" i="8"/>
  <c r="E17" i="8"/>
  <c r="B15" i="8"/>
  <c r="B11" i="8"/>
  <c r="AF11" i="1"/>
  <c r="AE11" i="1" s="1"/>
  <c r="AF10" i="1"/>
  <c r="AE10" i="1" s="1"/>
  <c r="V29" i="1"/>
  <c r="V30" i="1"/>
  <c r="V31" i="1"/>
  <c r="AL6" i="1"/>
  <c r="D4" i="4" s="1"/>
  <c r="D2" i="4" s="1"/>
  <c r="E17" i="7"/>
  <c r="B17" i="8" l="1"/>
  <c r="F17" i="7"/>
  <c r="C4" i="7"/>
  <c r="C2" i="7" s="1"/>
  <c r="B16" i="7"/>
  <c r="H17" i="7"/>
  <c r="C12" i="7"/>
  <c r="B11" i="7"/>
  <c r="C17" i="7"/>
  <c r="G17" i="7"/>
  <c r="B15" i="7"/>
  <c r="D17" i="7"/>
  <c r="B17" i="7" l="1"/>
  <c r="AD4" i="3"/>
  <c r="S4" i="3"/>
  <c r="U4" i="4"/>
  <c r="N4" i="4"/>
  <c r="C26" i="14" l="1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2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5" i="14"/>
  <c r="E4" i="14"/>
  <c r="F4" i="14"/>
  <c r="G4" i="14"/>
  <c r="H4" i="14"/>
  <c r="I4" i="14"/>
  <c r="D4" i="14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39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5" i="2"/>
  <c r="E4" i="2"/>
  <c r="E2" i="2" s="1"/>
  <c r="F4" i="2"/>
  <c r="F2" i="2" s="1"/>
  <c r="G4" i="2"/>
  <c r="G2" i="2" s="1"/>
  <c r="H4" i="2"/>
  <c r="H2" i="2" s="1"/>
  <c r="I4" i="2"/>
  <c r="I2" i="2" s="1"/>
  <c r="D4" i="2"/>
  <c r="D2" i="2" s="1"/>
  <c r="AN36" i="1"/>
  <c r="AQ36" i="1" s="1"/>
  <c r="AN37" i="1"/>
  <c r="AQ37" i="1" s="1"/>
  <c r="AN38" i="1"/>
  <c r="AQ38" i="1" s="1"/>
  <c r="AR38" i="1" s="1"/>
  <c r="AN39" i="1"/>
  <c r="AQ39" i="1" s="1"/>
  <c r="AN40" i="1"/>
  <c r="AQ40" i="1" s="1"/>
  <c r="AN41" i="1"/>
  <c r="AO41" i="1" s="1"/>
  <c r="AN42" i="1"/>
  <c r="AO42" i="1" s="1"/>
  <c r="AN43" i="1"/>
  <c r="AQ43" i="1" s="1"/>
  <c r="AN44" i="1"/>
  <c r="AQ44" i="1" s="1"/>
  <c r="AR44" i="1" s="1"/>
  <c r="AN45" i="1"/>
  <c r="AQ45" i="1" s="1"/>
  <c r="AR45" i="1" s="1"/>
  <c r="AN46" i="1"/>
  <c r="AQ46" i="1" s="1"/>
  <c r="AN47" i="1"/>
  <c r="AQ47" i="1" s="1"/>
  <c r="AN48" i="1"/>
  <c r="AO48" i="1" s="1"/>
  <c r="AN49" i="1"/>
  <c r="AQ49" i="1" s="1"/>
  <c r="AR49" i="1" s="1"/>
  <c r="AN35" i="1"/>
  <c r="AQ35" i="1" s="1"/>
  <c r="AR35" i="1" s="1"/>
  <c r="W35" i="1"/>
  <c r="AM35" i="1"/>
  <c r="AL35" i="1"/>
  <c r="X51" i="1"/>
  <c r="AA51" i="1" s="1"/>
  <c r="AB51" i="1" s="1"/>
  <c r="X52" i="1"/>
  <c r="Y52" i="1" s="1"/>
  <c r="X53" i="1"/>
  <c r="AA53" i="1" s="1"/>
  <c r="AB53" i="1" s="1"/>
  <c r="X54" i="1"/>
  <c r="AA54" i="1" s="1"/>
  <c r="X55" i="1"/>
  <c r="AA55" i="1" s="1"/>
  <c r="AB55" i="1" s="1"/>
  <c r="X56" i="1"/>
  <c r="AA56" i="1" s="1"/>
  <c r="AB56" i="1" s="1"/>
  <c r="X57" i="1"/>
  <c r="AA57" i="1" s="1"/>
  <c r="AB57" i="1" s="1"/>
  <c r="X58" i="1"/>
  <c r="AA58" i="1" s="1"/>
  <c r="AB58" i="1" s="1"/>
  <c r="X59" i="1"/>
  <c r="Y59" i="1" s="1"/>
  <c r="Z59" i="1" s="1"/>
  <c r="X60" i="1"/>
  <c r="AA60" i="1" s="1"/>
  <c r="AB60" i="1" s="1"/>
  <c r="X61" i="1"/>
  <c r="Y61" i="1" s="1"/>
  <c r="Z61" i="1" s="1"/>
  <c r="X62" i="1"/>
  <c r="AA62" i="1" s="1"/>
  <c r="AB62" i="1" s="1"/>
  <c r="X63" i="1"/>
  <c r="AA63" i="1" s="1"/>
  <c r="AB63" i="1" s="1"/>
  <c r="X64" i="1"/>
  <c r="AA64" i="1" s="1"/>
  <c r="AB64" i="1" s="1"/>
  <c r="X50" i="1"/>
  <c r="Y50" i="1" s="1"/>
  <c r="W50" i="1"/>
  <c r="V50" i="1"/>
  <c r="X39" i="1"/>
  <c r="Y39" i="1" s="1"/>
  <c r="X40" i="1"/>
  <c r="AA40" i="1" s="1"/>
  <c r="X41" i="1"/>
  <c r="AA41" i="1" s="1"/>
  <c r="X42" i="1"/>
  <c r="Y42" i="1" s="1"/>
  <c r="X43" i="1"/>
  <c r="Y43" i="1" s="1"/>
  <c r="X44" i="1"/>
  <c r="AA44" i="1" s="1"/>
  <c r="X45" i="1"/>
  <c r="AA45" i="1" s="1"/>
  <c r="AB45" i="1" s="1"/>
  <c r="X46" i="1"/>
  <c r="AA46" i="1" s="1"/>
  <c r="AB46" i="1" s="1"/>
  <c r="X47" i="1"/>
  <c r="AA47" i="1" s="1"/>
  <c r="AB47" i="1" s="1"/>
  <c r="X48" i="1"/>
  <c r="AA48" i="1" s="1"/>
  <c r="AB48" i="1" s="1"/>
  <c r="X49" i="1"/>
  <c r="Y49" i="1" s="1"/>
  <c r="Z49" i="1" s="1"/>
  <c r="X36" i="1"/>
  <c r="Y36" i="1" s="1"/>
  <c r="X37" i="1"/>
  <c r="AA37" i="1" s="1"/>
  <c r="AB37" i="1" s="1"/>
  <c r="X38" i="1"/>
  <c r="Y38" i="1" s="1"/>
  <c r="X35" i="1"/>
  <c r="Y35" i="1" s="1"/>
  <c r="V35" i="1"/>
  <c r="H4" i="5"/>
  <c r="H2" i="5" s="1"/>
  <c r="I4" i="5"/>
  <c r="I2" i="5" s="1"/>
  <c r="J4" i="5"/>
  <c r="J2" i="5" s="1"/>
  <c r="K4" i="5"/>
  <c r="K2" i="5" s="1"/>
  <c r="L4" i="5"/>
  <c r="L2" i="5" s="1"/>
  <c r="G4" i="5"/>
  <c r="G4" i="10"/>
  <c r="AR36" i="1" l="1"/>
  <c r="AR37" i="1"/>
  <c r="AR39" i="1"/>
  <c r="AR40" i="1"/>
  <c r="AO40" i="1"/>
  <c r="AQ42" i="1"/>
  <c r="AO35" i="1"/>
  <c r="AP35" i="1" s="1"/>
  <c r="AO47" i="1"/>
  <c r="AP47" i="1" s="1"/>
  <c r="AO39" i="1"/>
  <c r="AQ41" i="1"/>
  <c r="AR41" i="1" s="1"/>
  <c r="AO46" i="1"/>
  <c r="AP46" i="1" s="1"/>
  <c r="AO38" i="1"/>
  <c r="AO45" i="1"/>
  <c r="AO37" i="1"/>
  <c r="AO44" i="1"/>
  <c r="AO36" i="1"/>
  <c r="AP36" i="1" s="1"/>
  <c r="AO43" i="1"/>
  <c r="AP43" i="1" s="1"/>
  <c r="E2" i="14"/>
  <c r="N4" i="14"/>
  <c r="H24" i="14"/>
  <c r="Q24" i="14" s="1"/>
  <c r="Q4" i="14"/>
  <c r="F2" i="14"/>
  <c r="O4" i="14"/>
  <c r="G2" i="14"/>
  <c r="P4" i="14"/>
  <c r="D2" i="14"/>
  <c r="M4" i="14"/>
  <c r="I2" i="14"/>
  <c r="R4" i="14"/>
  <c r="AO49" i="1"/>
  <c r="AP49" i="1" s="1"/>
  <c r="AP48" i="1"/>
  <c r="AQ48" i="1"/>
  <c r="AR48" i="1" s="1"/>
  <c r="F24" i="14"/>
  <c r="O24" i="14" s="1"/>
  <c r="E24" i="14"/>
  <c r="N24" i="14" s="1"/>
  <c r="D24" i="14"/>
  <c r="M24" i="14" s="1"/>
  <c r="H2" i="14"/>
  <c r="I24" i="14"/>
  <c r="R24" i="14" s="1"/>
  <c r="G24" i="14"/>
  <c r="P24" i="14" s="1"/>
  <c r="Y37" i="1"/>
  <c r="AA50" i="1"/>
  <c r="AB50" i="1" s="1"/>
  <c r="AA49" i="1"/>
  <c r="AB49" i="1" s="1"/>
  <c r="D38" i="2"/>
  <c r="AA38" i="1"/>
  <c r="AB38" i="1" s="1"/>
  <c r="I38" i="2"/>
  <c r="AA61" i="1"/>
  <c r="AB61" i="1" s="1"/>
  <c r="Y48" i="1"/>
  <c r="Z48" i="1" s="1"/>
  <c r="Y58" i="1"/>
  <c r="Z58" i="1" s="1"/>
  <c r="Y47" i="1"/>
  <c r="Z47" i="1" s="1"/>
  <c r="AA59" i="1"/>
  <c r="AB59" i="1" s="1"/>
  <c r="H38" i="2"/>
  <c r="Y60" i="1"/>
  <c r="Z60" i="1" s="1"/>
  <c r="Y57" i="1"/>
  <c r="Z57" i="1" s="1"/>
  <c r="Y46" i="1"/>
  <c r="Z46" i="1" s="1"/>
  <c r="AA36" i="1"/>
  <c r="AB36" i="1" s="1"/>
  <c r="G38" i="2"/>
  <c r="Y64" i="1"/>
  <c r="Z64" i="1" s="1"/>
  <c r="Y56" i="1"/>
  <c r="Z56" i="1" s="1"/>
  <c r="Y45" i="1"/>
  <c r="Z45" i="1" s="1"/>
  <c r="AA35" i="1"/>
  <c r="F38" i="2"/>
  <c r="AA39" i="1"/>
  <c r="AB39" i="1" s="1"/>
  <c r="Y63" i="1"/>
  <c r="Z63" i="1" s="1"/>
  <c r="Y55" i="1"/>
  <c r="Z55" i="1" s="1"/>
  <c r="Y41" i="1"/>
  <c r="Z41" i="1" s="1"/>
  <c r="E38" i="2"/>
  <c r="Y62" i="1"/>
  <c r="Z62" i="1" s="1"/>
  <c r="Y51" i="1"/>
  <c r="Y40" i="1"/>
  <c r="Z40" i="1" s="1"/>
  <c r="Y54" i="1"/>
  <c r="Z54" i="1" s="1"/>
  <c r="Y53" i="1"/>
  <c r="AA52" i="1"/>
  <c r="AB52" i="1" s="1"/>
  <c r="Y44" i="1"/>
  <c r="Z44" i="1" s="1"/>
  <c r="AA43" i="1"/>
  <c r="AB43" i="1" s="1"/>
  <c r="Z42" i="1"/>
  <c r="AA42" i="1"/>
  <c r="B7" i="8"/>
  <c r="B6" i="8"/>
  <c r="C12" i="8"/>
  <c r="AL7" i="1"/>
  <c r="E4" i="4" s="1"/>
  <c r="E2" i="4" s="1"/>
  <c r="AL8" i="1"/>
  <c r="F4" i="4" s="1"/>
  <c r="F2" i="4" s="1"/>
  <c r="AL9" i="1"/>
  <c r="G4" i="4" s="1"/>
  <c r="G2" i="4" s="1"/>
  <c r="AL10" i="1"/>
  <c r="H4" i="4" s="1"/>
  <c r="H2" i="4" s="1"/>
  <c r="AL11" i="1"/>
  <c r="I4" i="4" s="1"/>
  <c r="I2" i="4" s="1"/>
  <c r="AR42" i="1" l="1"/>
  <c r="AP39" i="1"/>
  <c r="AP42" i="1"/>
  <c r="AP44" i="1"/>
  <c r="AR46" i="1"/>
  <c r="Y34" i="1"/>
  <c r="AE70" i="1" s="1"/>
  <c r="AP37" i="1"/>
  <c r="AP40" i="1"/>
  <c r="AP45" i="1"/>
  <c r="AP41" i="1"/>
  <c r="AP38" i="1"/>
  <c r="AR47" i="1"/>
  <c r="AR43" i="1"/>
  <c r="G12" i="8"/>
  <c r="E12" i="8"/>
  <c r="AQ34" i="1"/>
  <c r="AU110" i="1" s="1"/>
  <c r="AO34" i="1"/>
  <c r="AU73" i="1" s="1"/>
  <c r="G4" i="8"/>
  <c r="F4" i="8"/>
  <c r="E4" i="8"/>
  <c r="C4" i="8"/>
  <c r="D4" i="8"/>
  <c r="Z43" i="1"/>
  <c r="AB42" i="1"/>
  <c r="Z51" i="1"/>
  <c r="Z35" i="1"/>
  <c r="AB40" i="1"/>
  <c r="AB41" i="1"/>
  <c r="Z39" i="1"/>
  <c r="Z36" i="1"/>
  <c r="AB54" i="1"/>
  <c r="Z38" i="1"/>
  <c r="AB44" i="1"/>
  <c r="Z37" i="1"/>
  <c r="Z50" i="1"/>
  <c r="Z53" i="1"/>
  <c r="AB35" i="1"/>
  <c r="Z52" i="1"/>
  <c r="AA34" i="1"/>
  <c r="G4" i="7"/>
  <c r="D4" i="7"/>
  <c r="F4" i="7"/>
  <c r="E4" i="7"/>
  <c r="H4" i="7"/>
  <c r="H4" i="8"/>
  <c r="B6" i="7"/>
  <c r="B7" i="7"/>
  <c r="B5" i="7"/>
  <c r="AU107" i="1" l="1"/>
  <c r="AX107" i="1" s="1"/>
  <c r="AU106" i="1"/>
  <c r="AX106" i="1" s="1"/>
  <c r="AU84" i="1"/>
  <c r="AV84" i="1" s="1"/>
  <c r="AU105" i="1"/>
  <c r="AU113" i="1"/>
  <c r="AV113" i="1" s="1"/>
  <c r="AU83" i="1"/>
  <c r="AV83" i="1" s="1"/>
  <c r="AU108" i="1"/>
  <c r="AW108" i="1" s="1"/>
  <c r="AU72" i="1"/>
  <c r="AX72" i="1" s="1"/>
  <c r="AU104" i="1"/>
  <c r="AX104" i="1" s="1"/>
  <c r="AU76" i="1"/>
  <c r="AX76" i="1" s="1"/>
  <c r="AU117" i="1"/>
  <c r="AV117" i="1" s="1"/>
  <c r="AU70" i="1"/>
  <c r="AU118" i="1"/>
  <c r="AV118" i="1" s="1"/>
  <c r="D12" i="7"/>
  <c r="D18" i="7" s="1"/>
  <c r="D19" i="7" s="1"/>
  <c r="D21" i="7" s="1"/>
  <c r="AU75" i="1"/>
  <c r="AX75" i="1" s="1"/>
  <c r="AU82" i="1"/>
  <c r="AV82" i="1" s="1"/>
  <c r="AU109" i="1"/>
  <c r="AV109" i="1" s="1"/>
  <c r="AU112" i="1"/>
  <c r="AW112" i="1" s="1"/>
  <c r="AF70" i="1"/>
  <c r="AH70" i="1"/>
  <c r="AU78" i="1"/>
  <c r="AX78" i="1" s="1"/>
  <c r="AU74" i="1"/>
  <c r="AX74" i="1" s="1"/>
  <c r="AU115" i="1"/>
  <c r="AX115" i="1" s="1"/>
  <c r="AU116" i="1"/>
  <c r="AV116" i="1" s="1"/>
  <c r="AU77" i="1"/>
  <c r="AX77" i="1" s="1"/>
  <c r="AU81" i="1"/>
  <c r="AX81" i="1" s="1"/>
  <c r="AU114" i="1"/>
  <c r="AX114" i="1" s="1"/>
  <c r="AU111" i="1"/>
  <c r="AW111" i="1" s="1"/>
  <c r="E12" i="7"/>
  <c r="E18" i="7" s="1"/>
  <c r="E19" i="7" s="1"/>
  <c r="E21" i="7" s="1"/>
  <c r="AU80" i="1"/>
  <c r="AV80" i="1" s="1"/>
  <c r="AU79" i="1"/>
  <c r="AX79" i="1" s="1"/>
  <c r="AU71" i="1"/>
  <c r="AV110" i="1"/>
  <c r="AW110" i="1"/>
  <c r="AX110" i="1"/>
  <c r="AX73" i="1"/>
  <c r="AX70" i="1"/>
  <c r="AV70" i="1"/>
  <c r="AX105" i="1"/>
  <c r="G12" i="7"/>
  <c r="G18" i="7" s="1"/>
  <c r="G19" i="7" s="1"/>
  <c r="G21" i="7" s="1"/>
  <c r="F12" i="7"/>
  <c r="H12" i="7"/>
  <c r="H18" i="7" s="1"/>
  <c r="H19" i="7" s="1"/>
  <c r="H21" i="7" s="1"/>
  <c r="C2" i="8"/>
  <c r="F2" i="8"/>
  <c r="G2" i="8"/>
  <c r="G18" i="8"/>
  <c r="G19" i="8" s="1"/>
  <c r="D2" i="8"/>
  <c r="H2" i="8"/>
  <c r="E2" i="8"/>
  <c r="E18" i="8"/>
  <c r="E19" i="8" s="1"/>
  <c r="AE111" i="1"/>
  <c r="AE104" i="1"/>
  <c r="AE121" i="1"/>
  <c r="AG70" i="1"/>
  <c r="AE78" i="1"/>
  <c r="AE76" i="1"/>
  <c r="AE72" i="1"/>
  <c r="AE93" i="1"/>
  <c r="AE123" i="1"/>
  <c r="AE99" i="1"/>
  <c r="AE97" i="1"/>
  <c r="AE95" i="1"/>
  <c r="AE85" i="1"/>
  <c r="AE115" i="1"/>
  <c r="AE92" i="1"/>
  <c r="AE88" i="1"/>
  <c r="AE84" i="1"/>
  <c r="AE80" i="1"/>
  <c r="AE74" i="1"/>
  <c r="AE107" i="1"/>
  <c r="AE83" i="1"/>
  <c r="AE81" i="1"/>
  <c r="AE79" i="1"/>
  <c r="AE126" i="1"/>
  <c r="AE106" i="1"/>
  <c r="AE90" i="1"/>
  <c r="AE86" i="1"/>
  <c r="AE124" i="1"/>
  <c r="AE82" i="1"/>
  <c r="AE108" i="1"/>
  <c r="AE91" i="1"/>
  <c r="AE77" i="1"/>
  <c r="AE75" i="1"/>
  <c r="AE73" i="1"/>
  <c r="AE71" i="1"/>
  <c r="AE125" i="1"/>
  <c r="AE130" i="1"/>
  <c r="AE89" i="1"/>
  <c r="AE87" i="1"/>
  <c r="AE98" i="1"/>
  <c r="AE96" i="1"/>
  <c r="AE94" i="1"/>
  <c r="AE132" i="1"/>
  <c r="AE114" i="1"/>
  <c r="AE120" i="1"/>
  <c r="AE116" i="1"/>
  <c r="AE122" i="1"/>
  <c r="AE128" i="1"/>
  <c r="AE118" i="1"/>
  <c r="AE133" i="1"/>
  <c r="AE129" i="1"/>
  <c r="AE112" i="1"/>
  <c r="AE110" i="1"/>
  <c r="AE109" i="1"/>
  <c r="AE127" i="1"/>
  <c r="AE117" i="1"/>
  <c r="AE131" i="1"/>
  <c r="AE113" i="1"/>
  <c r="AE119" i="1"/>
  <c r="AE105" i="1"/>
  <c r="B9" i="7"/>
  <c r="B10" i="7"/>
  <c r="AW118" i="1" l="1"/>
  <c r="AX118" i="1"/>
  <c r="AV111" i="1"/>
  <c r="AX113" i="1"/>
  <c r="AX111" i="1"/>
  <c r="AX109" i="1"/>
  <c r="AW109" i="1"/>
  <c r="AW113" i="1"/>
  <c r="AV114" i="1"/>
  <c r="AW117" i="1"/>
  <c r="AW114" i="1"/>
  <c r="AX117" i="1"/>
  <c r="AV112" i="1"/>
  <c r="AV81" i="1"/>
  <c r="AW81" i="1"/>
  <c r="AV108" i="1"/>
  <c r="AX112" i="1"/>
  <c r="AV115" i="1"/>
  <c r="AX108" i="1"/>
  <c r="AW115" i="1"/>
  <c r="AW116" i="1"/>
  <c r="AX116" i="1"/>
  <c r="AW80" i="1"/>
  <c r="AX80" i="1"/>
  <c r="C18" i="8"/>
  <c r="AX71" i="1"/>
  <c r="B12" i="7"/>
  <c r="F18" i="7"/>
  <c r="F19" i="7" s="1"/>
  <c r="F21" i="7" s="1"/>
  <c r="C18" i="7"/>
  <c r="AH89" i="1"/>
  <c r="AF89" i="1"/>
  <c r="AG89" i="1"/>
  <c r="AF120" i="1"/>
  <c r="AG120" i="1"/>
  <c r="AH120" i="1"/>
  <c r="AG82" i="1"/>
  <c r="AH82" i="1"/>
  <c r="AF82" i="1"/>
  <c r="AF85" i="1"/>
  <c r="AG85" i="1"/>
  <c r="AH85" i="1"/>
  <c r="AH105" i="1"/>
  <c r="AH114" i="1"/>
  <c r="AF114" i="1"/>
  <c r="AG114" i="1"/>
  <c r="AH124" i="1"/>
  <c r="AG124" i="1"/>
  <c r="AF124" i="1"/>
  <c r="AF95" i="1"/>
  <c r="AH95" i="1"/>
  <c r="AG95" i="1"/>
  <c r="AG119" i="1"/>
  <c r="AH119" i="1"/>
  <c r="AF119" i="1"/>
  <c r="AH132" i="1"/>
  <c r="AG132" i="1"/>
  <c r="AF132" i="1"/>
  <c r="AH131" i="1"/>
  <c r="AF131" i="1"/>
  <c r="AG131" i="1"/>
  <c r="AG118" i="1"/>
  <c r="AF118" i="1"/>
  <c r="AH118" i="1"/>
  <c r="AF96" i="1"/>
  <c r="AH96" i="1"/>
  <c r="AG96" i="1"/>
  <c r="AH75" i="1"/>
  <c r="AH106" i="1"/>
  <c r="AG84" i="1"/>
  <c r="AH84" i="1"/>
  <c r="AF84" i="1"/>
  <c r="AH123" i="1"/>
  <c r="AF123" i="1"/>
  <c r="AG123" i="1"/>
  <c r="AF121" i="1"/>
  <c r="AG121" i="1"/>
  <c r="AH121" i="1"/>
  <c r="AF109" i="1"/>
  <c r="AH109" i="1"/>
  <c r="AG109" i="1"/>
  <c r="AH108" i="1"/>
  <c r="AF115" i="1"/>
  <c r="AH115" i="1"/>
  <c r="AG115" i="1"/>
  <c r="AG110" i="1"/>
  <c r="AF110" i="1"/>
  <c r="AH110" i="1"/>
  <c r="AF129" i="1"/>
  <c r="AG129" i="1"/>
  <c r="AH129" i="1"/>
  <c r="AH71" i="1"/>
  <c r="AF86" i="1"/>
  <c r="AG86" i="1"/>
  <c r="AH86" i="1"/>
  <c r="AH74" i="1"/>
  <c r="AH97" i="1"/>
  <c r="AF97" i="1"/>
  <c r="AG97" i="1"/>
  <c r="AF113" i="1"/>
  <c r="AG113" i="1"/>
  <c r="AH113" i="1"/>
  <c r="AG133" i="1"/>
  <c r="AH133" i="1"/>
  <c r="AF133" i="1"/>
  <c r="AH73" i="1"/>
  <c r="AF80" i="1"/>
  <c r="AH80" i="1"/>
  <c r="AG80" i="1"/>
  <c r="AF128" i="1"/>
  <c r="AG128" i="1"/>
  <c r="AH128" i="1"/>
  <c r="AH77" i="1"/>
  <c r="AG126" i="1"/>
  <c r="AF126" i="1"/>
  <c r="AH126" i="1"/>
  <c r="AF88" i="1"/>
  <c r="AH88" i="1"/>
  <c r="AG88" i="1"/>
  <c r="AG93" i="1"/>
  <c r="AF93" i="1"/>
  <c r="AH93" i="1"/>
  <c r="AH104" i="1"/>
  <c r="AH116" i="1"/>
  <c r="AF116" i="1"/>
  <c r="AG116" i="1"/>
  <c r="AH81" i="1"/>
  <c r="AF81" i="1"/>
  <c r="AG81" i="1"/>
  <c r="AG76" i="1"/>
  <c r="AH76" i="1"/>
  <c r="AF76" i="1"/>
  <c r="AF130" i="1"/>
  <c r="AH130" i="1"/>
  <c r="AG130" i="1"/>
  <c r="AH83" i="1"/>
  <c r="AG83" i="1"/>
  <c r="AF83" i="1"/>
  <c r="AH78" i="1"/>
  <c r="AF112" i="1"/>
  <c r="AG112" i="1"/>
  <c r="AH112" i="1"/>
  <c r="AH125" i="1"/>
  <c r="AG125" i="1"/>
  <c r="AF125" i="1"/>
  <c r="AH107" i="1"/>
  <c r="AG94" i="1"/>
  <c r="AF94" i="1"/>
  <c r="AH94" i="1"/>
  <c r="AH90" i="1"/>
  <c r="AG90" i="1"/>
  <c r="AF90" i="1"/>
  <c r="AH99" i="1"/>
  <c r="AG99" i="1"/>
  <c r="AF99" i="1"/>
  <c r="AH117" i="1"/>
  <c r="AG117" i="1"/>
  <c r="AF117" i="1"/>
  <c r="AG98" i="1"/>
  <c r="AH98" i="1"/>
  <c r="AF98" i="1"/>
  <c r="AG127" i="1"/>
  <c r="AF127" i="1"/>
  <c r="AH127" i="1"/>
  <c r="AF122" i="1"/>
  <c r="AG122" i="1"/>
  <c r="AH122" i="1"/>
  <c r="AF87" i="1"/>
  <c r="AH87" i="1"/>
  <c r="AG87" i="1"/>
  <c r="AH91" i="1"/>
  <c r="AG91" i="1"/>
  <c r="AF91" i="1"/>
  <c r="AH79" i="1"/>
  <c r="AG92" i="1"/>
  <c r="AH92" i="1"/>
  <c r="AF92" i="1"/>
  <c r="AH72" i="1"/>
  <c r="AG111" i="1"/>
  <c r="AF111" i="1"/>
  <c r="AH111" i="1"/>
  <c r="D2" i="7"/>
  <c r="E2" i="7"/>
  <c r="F2" i="7"/>
  <c r="G2" i="7"/>
  <c r="H2" i="7"/>
  <c r="C19" i="8" l="1"/>
  <c r="C19" i="7"/>
  <c r="B18" i="7"/>
  <c r="O11" i="10"/>
  <c r="O6" i="10"/>
  <c r="O7" i="10"/>
  <c r="O8" i="10"/>
  <c r="O9" i="10"/>
  <c r="O10" i="10"/>
  <c r="O13" i="10"/>
  <c r="O14" i="10"/>
  <c r="O303" i="10"/>
  <c r="O304" i="10"/>
  <c r="O5" i="10"/>
  <c r="F6" i="10"/>
  <c r="F7" i="10"/>
  <c r="F8" i="10"/>
  <c r="F9" i="10"/>
  <c r="F10" i="10"/>
  <c r="F11" i="10"/>
  <c r="F12" i="10"/>
  <c r="F13" i="10"/>
  <c r="F14" i="10"/>
  <c r="F304" i="10"/>
  <c r="F5" i="10"/>
  <c r="P4" i="10"/>
  <c r="O4" i="10"/>
  <c r="H4" i="10"/>
  <c r="H2" i="10" s="1"/>
  <c r="I4" i="10"/>
  <c r="I2" i="10" s="1"/>
  <c r="J4" i="10"/>
  <c r="S4" i="10" s="1"/>
  <c r="K4" i="10"/>
  <c r="K2" i="10" s="1"/>
  <c r="L4" i="10"/>
  <c r="L2" i="10" s="1"/>
  <c r="G2" i="10"/>
  <c r="BC35" i="1"/>
  <c r="BB35" i="1"/>
  <c r="O12" i="10" l="1"/>
  <c r="C21" i="7"/>
  <c r="B19" i="7"/>
  <c r="B21" i="7" s="1"/>
  <c r="J2" i="10"/>
  <c r="U4" i="10"/>
  <c r="T4" i="10"/>
  <c r="R4" i="10"/>
  <c r="Q4" i="10"/>
  <c r="G2" i="5" l="1"/>
  <c r="N504" i="5" l="1"/>
  <c r="AZ3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65" i="1"/>
  <c r="BC64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50" i="1"/>
  <c r="BC49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T35" i="1"/>
  <c r="U35" i="1" s="1"/>
  <c r="BB66" i="1"/>
  <c r="AZ66" i="1" s="1"/>
  <c r="BB67" i="1"/>
  <c r="AZ67" i="1" s="1"/>
  <c r="BB68" i="1"/>
  <c r="AZ68" i="1" s="1"/>
  <c r="BB69" i="1"/>
  <c r="AZ69" i="1" s="1"/>
  <c r="BB70" i="1"/>
  <c r="AZ70" i="1" s="1"/>
  <c r="BB71" i="1"/>
  <c r="AZ71" i="1" s="1"/>
  <c r="BB72" i="1"/>
  <c r="AZ72" i="1" s="1"/>
  <c r="BB73" i="1"/>
  <c r="AZ73" i="1" s="1"/>
  <c r="BB74" i="1"/>
  <c r="AZ74" i="1" s="1"/>
  <c r="BB75" i="1"/>
  <c r="AZ75" i="1" s="1"/>
  <c r="BB76" i="1"/>
  <c r="AZ76" i="1" s="1"/>
  <c r="BB77" i="1"/>
  <c r="AZ77" i="1" s="1"/>
  <c r="BB78" i="1"/>
  <c r="AZ78" i="1" s="1"/>
  <c r="BB79" i="1"/>
  <c r="AZ79" i="1" s="1"/>
  <c r="BB65" i="1"/>
  <c r="AZ65" i="1" s="1"/>
  <c r="BB53" i="1"/>
  <c r="AZ53" i="1" s="1"/>
  <c r="BB54" i="1"/>
  <c r="AZ54" i="1" s="1"/>
  <c r="BB55" i="1"/>
  <c r="AZ55" i="1" s="1"/>
  <c r="BA55" i="1" s="1"/>
  <c r="BB56" i="1"/>
  <c r="AZ56" i="1" s="1"/>
  <c r="BA56" i="1" s="1"/>
  <c r="BB57" i="1"/>
  <c r="AZ57" i="1" s="1"/>
  <c r="BA57" i="1" s="1"/>
  <c r="BB58" i="1"/>
  <c r="AZ58" i="1" s="1"/>
  <c r="BA58" i="1" s="1"/>
  <c r="BB59" i="1"/>
  <c r="AZ59" i="1" s="1"/>
  <c r="BA59" i="1" s="1"/>
  <c r="BB60" i="1"/>
  <c r="AZ60" i="1" s="1"/>
  <c r="BA60" i="1" s="1"/>
  <c r="BB61" i="1"/>
  <c r="AZ61" i="1" s="1"/>
  <c r="BA61" i="1" s="1"/>
  <c r="BB62" i="1"/>
  <c r="AZ62" i="1" s="1"/>
  <c r="BA62" i="1" s="1"/>
  <c r="BB63" i="1"/>
  <c r="AZ63" i="1" s="1"/>
  <c r="BA63" i="1" s="1"/>
  <c r="BB64" i="1"/>
  <c r="AZ64" i="1" s="1"/>
  <c r="BA64" i="1" s="1"/>
  <c r="BB51" i="1"/>
  <c r="AZ51" i="1" s="1"/>
  <c r="BB52" i="1"/>
  <c r="AZ52" i="1" s="1"/>
  <c r="BB50" i="1"/>
  <c r="AZ50" i="1" s="1"/>
  <c r="BB36" i="1"/>
  <c r="AZ36" i="1" s="1"/>
  <c r="BB37" i="1"/>
  <c r="AZ37" i="1" s="1"/>
  <c r="BB38" i="1"/>
  <c r="AZ38" i="1" s="1"/>
  <c r="BB39" i="1"/>
  <c r="AZ39" i="1" s="1"/>
  <c r="BB40" i="1"/>
  <c r="AZ40" i="1" s="1"/>
  <c r="BB41" i="1"/>
  <c r="AZ41" i="1" s="1"/>
  <c r="BB42" i="1"/>
  <c r="AZ42" i="1" s="1"/>
  <c r="BB43" i="1"/>
  <c r="AZ43" i="1" s="1"/>
  <c r="BB44" i="1"/>
  <c r="AZ44" i="1" s="1"/>
  <c r="BB45" i="1"/>
  <c r="AZ45" i="1" s="1"/>
  <c r="BA45" i="1" s="1"/>
  <c r="BB46" i="1"/>
  <c r="AZ46" i="1" s="1"/>
  <c r="BA46" i="1" s="1"/>
  <c r="BB47" i="1"/>
  <c r="AZ47" i="1" s="1"/>
  <c r="BA47" i="1" s="1"/>
  <c r="BB48" i="1"/>
  <c r="AZ48" i="1" s="1"/>
  <c r="BA48" i="1" s="1"/>
  <c r="BB49" i="1"/>
  <c r="AZ49" i="1" s="1"/>
  <c r="BA49" i="1" s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W105" i="1" s="1"/>
  <c r="AL47" i="1"/>
  <c r="AM47" i="1"/>
  <c r="AW106" i="1" s="1"/>
  <c r="AL48" i="1"/>
  <c r="AM48" i="1"/>
  <c r="AW107" i="1" s="1"/>
  <c r="AL49" i="1"/>
  <c r="AJ49" i="1" s="1"/>
  <c r="AM49" i="1"/>
  <c r="AJ35" i="1"/>
  <c r="T23" i="1"/>
  <c r="U23" i="1" s="1"/>
  <c r="A21" i="1" s="1"/>
  <c r="V23" i="1" s="1"/>
  <c r="T24" i="1"/>
  <c r="T25" i="1"/>
  <c r="U25" i="1" s="1"/>
  <c r="A23" i="1" s="1"/>
  <c r="V25" i="1" s="1"/>
  <c r="T26" i="1"/>
  <c r="T27" i="1"/>
  <c r="T28" i="1"/>
  <c r="T29" i="1"/>
  <c r="T30" i="1"/>
  <c r="T31" i="1"/>
  <c r="V27" i="1"/>
  <c r="D4" i="3"/>
  <c r="D2" i="3" s="1"/>
  <c r="AE7" i="1"/>
  <c r="AE6" i="1"/>
  <c r="V38" i="1"/>
  <c r="AF73" i="1" s="1"/>
  <c r="V51" i="1"/>
  <c r="AF77" i="1" s="1"/>
  <c r="V52" i="1"/>
  <c r="AF78" i="1" s="1"/>
  <c r="V53" i="1"/>
  <c r="AF79" i="1" s="1"/>
  <c r="V54" i="1"/>
  <c r="V55" i="1"/>
  <c r="T55" i="1" s="1"/>
  <c r="V56" i="1"/>
  <c r="T56" i="1" s="1"/>
  <c r="U56" i="1" s="1"/>
  <c r="V57" i="1"/>
  <c r="T57" i="1" s="1"/>
  <c r="U57" i="1" s="1"/>
  <c r="V58" i="1"/>
  <c r="T58" i="1" s="1"/>
  <c r="U58" i="1" s="1"/>
  <c r="V59" i="1"/>
  <c r="T59" i="1" s="1"/>
  <c r="U59" i="1" s="1"/>
  <c r="V60" i="1"/>
  <c r="T60" i="1" s="1"/>
  <c r="U60" i="1" s="1"/>
  <c r="V61" i="1"/>
  <c r="T61" i="1" s="1"/>
  <c r="U61" i="1" s="1"/>
  <c r="V62" i="1"/>
  <c r="T62" i="1" s="1"/>
  <c r="U62" i="1" s="1"/>
  <c r="V63" i="1"/>
  <c r="T63" i="1" s="1"/>
  <c r="U63" i="1" s="1"/>
  <c r="V64" i="1"/>
  <c r="T64" i="1" s="1"/>
  <c r="U64" i="1" s="1"/>
  <c r="T50" i="1"/>
  <c r="W51" i="1"/>
  <c r="AG77" i="1" s="1"/>
  <c r="W52" i="1"/>
  <c r="AG78" i="1" s="1"/>
  <c r="W53" i="1"/>
  <c r="AG79" i="1" s="1"/>
  <c r="W54" i="1"/>
  <c r="AG108" i="1" s="1"/>
  <c r="W55" i="1"/>
  <c r="W56" i="1"/>
  <c r="W57" i="1"/>
  <c r="W58" i="1"/>
  <c r="W59" i="1"/>
  <c r="W60" i="1"/>
  <c r="W61" i="1"/>
  <c r="W62" i="1"/>
  <c r="W63" i="1"/>
  <c r="W64" i="1"/>
  <c r="V36" i="1"/>
  <c r="AF71" i="1" s="1"/>
  <c r="V37" i="1"/>
  <c r="AF72" i="1" s="1"/>
  <c r="V39" i="1"/>
  <c r="AF74" i="1" s="1"/>
  <c r="V40" i="1"/>
  <c r="V41" i="1"/>
  <c r="V42" i="1"/>
  <c r="V43" i="1"/>
  <c r="AF75" i="1" s="1"/>
  <c r="V44" i="1"/>
  <c r="V45" i="1"/>
  <c r="T45" i="1" s="1"/>
  <c r="U45" i="1" s="1"/>
  <c r="V46" i="1"/>
  <c r="T46" i="1" s="1"/>
  <c r="U46" i="1" s="1"/>
  <c r="V47" i="1"/>
  <c r="T47" i="1" s="1"/>
  <c r="U47" i="1" s="1"/>
  <c r="V48" i="1"/>
  <c r="T48" i="1" s="1"/>
  <c r="U48" i="1" s="1"/>
  <c r="V49" i="1"/>
  <c r="W46" i="1"/>
  <c r="W36" i="1"/>
  <c r="AG71" i="1" s="1"/>
  <c r="W37" i="1"/>
  <c r="AG72" i="1" s="1"/>
  <c r="W38" i="1"/>
  <c r="AG73" i="1" s="1"/>
  <c r="W39" i="1"/>
  <c r="AG74" i="1" s="1"/>
  <c r="W40" i="1"/>
  <c r="AG104" i="1" s="1"/>
  <c r="W41" i="1"/>
  <c r="W42" i="1"/>
  <c r="W43" i="1"/>
  <c r="AG75" i="1" s="1"/>
  <c r="W44" i="1"/>
  <c r="AG107" i="1" s="1"/>
  <c r="W45" i="1"/>
  <c r="W47" i="1"/>
  <c r="W48" i="1"/>
  <c r="W4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36" i="1"/>
  <c r="M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6" i="1"/>
  <c r="AF106" i="1" l="1"/>
  <c r="AG106" i="1"/>
  <c r="AG105" i="1"/>
  <c r="AW104" i="1"/>
  <c r="U28" i="1"/>
  <c r="A26" i="1" s="1"/>
  <c r="V28" i="1" s="1"/>
  <c r="BA44" i="1"/>
  <c r="U26" i="1"/>
  <c r="A24" i="1" s="1"/>
  <c r="V26" i="1" s="1"/>
  <c r="AW70" i="1"/>
  <c r="U24" i="1"/>
  <c r="A22" i="1" s="1"/>
  <c r="V24" i="1" s="1"/>
  <c r="F4" i="3" s="1"/>
  <c r="T6" i="3" s="1"/>
  <c r="AE5" i="1"/>
  <c r="AJ41" i="1"/>
  <c r="AV76" i="1"/>
  <c r="AJ37" i="1"/>
  <c r="AV72" i="1"/>
  <c r="AJ45" i="1"/>
  <c r="AV79" i="1"/>
  <c r="AJ40" i="1"/>
  <c r="AV75" i="1"/>
  <c r="AJ47" i="1"/>
  <c r="AV106" i="1"/>
  <c r="AJ43" i="1"/>
  <c r="AV104" i="1"/>
  <c r="AJ39" i="1"/>
  <c r="AV74" i="1"/>
  <c r="AJ46" i="1"/>
  <c r="AV105" i="1"/>
  <c r="AJ42" i="1"/>
  <c r="AV77" i="1"/>
  <c r="AJ38" i="1"/>
  <c r="AV73" i="1"/>
  <c r="AJ44" i="1"/>
  <c r="AV78" i="1"/>
  <c r="AJ36" i="1"/>
  <c r="AV71" i="1"/>
  <c r="AW78" i="1"/>
  <c r="AW75" i="1"/>
  <c r="AW79" i="1"/>
  <c r="AW73" i="1"/>
  <c r="AW72" i="1"/>
  <c r="AW76" i="1"/>
  <c r="AW77" i="1"/>
  <c r="AW74" i="1"/>
  <c r="AW71" i="1"/>
  <c r="AJ48" i="1"/>
  <c r="AK48" i="1" s="1"/>
  <c r="AV107" i="1"/>
  <c r="AC6" i="3"/>
  <c r="R6" i="3"/>
  <c r="BA43" i="1"/>
  <c r="T41" i="1"/>
  <c r="AF105" i="1"/>
  <c r="BA42" i="1"/>
  <c r="T40" i="1"/>
  <c r="AF104" i="1"/>
  <c r="T44" i="1"/>
  <c r="AF107" i="1"/>
  <c r="BA54" i="1"/>
  <c r="T54" i="1"/>
  <c r="AF108" i="1"/>
  <c r="BA53" i="1"/>
  <c r="T53" i="1"/>
  <c r="T43" i="1"/>
  <c r="T42" i="1"/>
  <c r="BA41" i="1"/>
  <c r="T52" i="1"/>
  <c r="BA40" i="1"/>
  <c r="T49" i="1"/>
  <c r="U49" i="1" s="1"/>
  <c r="T51" i="1"/>
  <c r="BA39" i="1"/>
  <c r="T36" i="1"/>
  <c r="U36" i="1" s="1"/>
  <c r="T39" i="1"/>
  <c r="T38" i="1"/>
  <c r="T37" i="1"/>
  <c r="BA79" i="1"/>
  <c r="BA71" i="1"/>
  <c r="BA77" i="1"/>
  <c r="BA69" i="1"/>
  <c r="BA76" i="1"/>
  <c r="BA68" i="1"/>
  <c r="BA78" i="1"/>
  <c r="BA75" i="1"/>
  <c r="BA74" i="1"/>
  <c r="BA73" i="1"/>
  <c r="BA70" i="1"/>
  <c r="AK49" i="1"/>
  <c r="AK35" i="1"/>
  <c r="BA52" i="1"/>
  <c r="AZ34" i="1"/>
  <c r="BA67" i="1"/>
  <c r="BA51" i="1"/>
  <c r="BA35" i="1"/>
  <c r="BA66" i="1"/>
  <c r="BA50" i="1"/>
  <c r="BA36" i="1"/>
  <c r="BA65" i="1"/>
  <c r="BA72" i="1"/>
  <c r="BA38" i="1"/>
  <c r="BA37" i="1"/>
  <c r="T21" i="1"/>
  <c r="U55" i="1"/>
  <c r="G4" i="3" l="1"/>
  <c r="AF6" i="3" s="1"/>
  <c r="J4" i="3"/>
  <c r="J2" i="3" s="1"/>
  <c r="L4" i="3"/>
  <c r="L2" i="3" s="1"/>
  <c r="H4" i="3"/>
  <c r="AG6" i="3" s="1"/>
  <c r="M4" i="3"/>
  <c r="AA6" i="3" s="1"/>
  <c r="K4" i="3"/>
  <c r="K2" i="3" s="1"/>
  <c r="I4" i="3"/>
  <c r="W6" i="3" s="1"/>
  <c r="AK39" i="1"/>
  <c r="AJ34" i="1"/>
  <c r="AU35" i="1" s="1"/>
  <c r="AK46" i="1"/>
  <c r="AK40" i="1"/>
  <c r="AK44" i="1"/>
  <c r="AK45" i="1"/>
  <c r="AE29" i="1"/>
  <c r="AF29" i="1" s="1"/>
  <c r="AE30" i="1"/>
  <c r="AF30" i="1" s="1"/>
  <c r="AE23" i="1"/>
  <c r="AF23" i="1" s="1"/>
  <c r="AE31" i="1"/>
  <c r="AF31" i="1" s="1"/>
  <c r="AE24" i="1"/>
  <c r="AF24" i="1" s="1"/>
  <c r="AE22" i="1"/>
  <c r="AF22" i="1" s="1"/>
  <c r="AE26" i="1"/>
  <c r="AF26" i="1" s="1"/>
  <c r="AE27" i="1"/>
  <c r="AF27" i="1" s="1"/>
  <c r="AE25" i="1"/>
  <c r="AF25" i="1" s="1"/>
  <c r="AE28" i="1"/>
  <c r="AF28" i="1" s="1"/>
  <c r="AE6" i="3"/>
  <c r="F2" i="3"/>
  <c r="E4" i="3"/>
  <c r="AK37" i="1"/>
  <c r="AK43" i="1"/>
  <c r="AK36" i="1"/>
  <c r="AK47" i="1"/>
  <c r="AK41" i="1"/>
  <c r="AK42" i="1"/>
  <c r="AK38" i="1"/>
  <c r="U42" i="1"/>
  <c r="U53" i="1"/>
  <c r="U44" i="1"/>
  <c r="U54" i="1"/>
  <c r="U43" i="1"/>
  <c r="U40" i="1"/>
  <c r="U50" i="1"/>
  <c r="U39" i="1"/>
  <c r="U41" i="1"/>
  <c r="T34" i="1"/>
  <c r="AE35" i="1" s="1"/>
  <c r="U38" i="1"/>
  <c r="U52" i="1"/>
  <c r="BF43" i="1"/>
  <c r="BF51" i="1"/>
  <c r="BF59" i="1"/>
  <c r="BF67" i="1"/>
  <c r="BF75" i="1"/>
  <c r="BF36" i="1"/>
  <c r="BF44" i="1"/>
  <c r="BF52" i="1"/>
  <c r="BF60" i="1"/>
  <c r="BF68" i="1"/>
  <c r="BF76" i="1"/>
  <c r="BF37" i="1"/>
  <c r="BF45" i="1"/>
  <c r="BF53" i="1"/>
  <c r="BF61" i="1"/>
  <c r="BF69" i="1"/>
  <c r="BF77" i="1"/>
  <c r="BF38" i="1"/>
  <c r="BF46" i="1"/>
  <c r="BF54" i="1"/>
  <c r="BF62" i="1"/>
  <c r="BF70" i="1"/>
  <c r="BF78" i="1"/>
  <c r="BF39" i="1"/>
  <c r="BF47" i="1"/>
  <c r="BF55" i="1"/>
  <c r="BF63" i="1"/>
  <c r="BF71" i="1"/>
  <c r="BF79" i="1"/>
  <c r="BF40" i="1"/>
  <c r="BF48" i="1"/>
  <c r="BF56" i="1"/>
  <c r="BF64" i="1"/>
  <c r="BF72" i="1"/>
  <c r="BF35" i="1"/>
  <c r="BF41" i="1"/>
  <c r="BF49" i="1"/>
  <c r="BF57" i="1"/>
  <c r="BF65" i="1"/>
  <c r="BF73" i="1"/>
  <c r="BF42" i="1"/>
  <c r="BF50" i="1"/>
  <c r="BF58" i="1"/>
  <c r="BF66" i="1"/>
  <c r="BF74" i="1"/>
  <c r="U37" i="1"/>
  <c r="U51" i="1"/>
  <c r="AL6" i="3" l="1"/>
  <c r="AF35" i="1"/>
  <c r="B28" i="7" s="1"/>
  <c r="V6" i="3"/>
  <c r="AJ6" i="3"/>
  <c r="M2" i="3"/>
  <c r="Y6" i="3"/>
  <c r="AU49" i="1"/>
  <c r="AV49" i="1" s="1"/>
  <c r="P28" i="8" s="1"/>
  <c r="P32" i="8" s="1"/>
  <c r="AU41" i="1"/>
  <c r="AU48" i="1"/>
  <c r="AX48" i="1" s="1"/>
  <c r="AU44" i="1"/>
  <c r="AV44" i="1" s="1"/>
  <c r="K28" i="8" s="1"/>
  <c r="K32" i="8" s="1"/>
  <c r="AU36" i="1"/>
  <c r="AW36" i="1" s="1"/>
  <c r="C27" i="8" s="1"/>
  <c r="I2" i="3"/>
  <c r="G2" i="3"/>
  <c r="U6" i="3"/>
  <c r="AK6" i="3"/>
  <c r="AH6" i="3"/>
  <c r="Z6" i="3"/>
  <c r="H2" i="3"/>
  <c r="X6" i="3"/>
  <c r="AI6" i="3"/>
  <c r="AU39" i="1"/>
  <c r="AW39" i="1" s="1"/>
  <c r="F27" i="8" s="1"/>
  <c r="AU37" i="1"/>
  <c r="AV37" i="1" s="1"/>
  <c r="D28" i="8" s="1"/>
  <c r="D32" i="8" s="1"/>
  <c r="AU42" i="1"/>
  <c r="AX42" i="1" s="1"/>
  <c r="AU45" i="1"/>
  <c r="AV45" i="1" s="1"/>
  <c r="L28" i="8" s="1"/>
  <c r="L32" i="8" s="1"/>
  <c r="AU40" i="1"/>
  <c r="AV40" i="1" s="1"/>
  <c r="G28" i="8" s="1"/>
  <c r="G32" i="8" s="1"/>
  <c r="AU47" i="1"/>
  <c r="AV47" i="1" s="1"/>
  <c r="N28" i="8" s="1"/>
  <c r="N32" i="8" s="1"/>
  <c r="AU43" i="1"/>
  <c r="AV43" i="1" s="1"/>
  <c r="J28" i="8" s="1"/>
  <c r="J32" i="8" s="1"/>
  <c r="AU46" i="1"/>
  <c r="AW46" i="1" s="1"/>
  <c r="M27" i="8" s="1"/>
  <c r="AU38" i="1"/>
  <c r="AW38" i="1" s="1"/>
  <c r="E27" i="8" s="1"/>
  <c r="S6" i="3"/>
  <c r="E2" i="3"/>
  <c r="AD6" i="3"/>
  <c r="AW83" i="1"/>
  <c r="AX83" i="1"/>
  <c r="AX84" i="1"/>
  <c r="AW84" i="1"/>
  <c r="AW82" i="1"/>
  <c r="AX82" i="1"/>
  <c r="AG35" i="1"/>
  <c r="B27" i="7" s="1"/>
  <c r="AV39" i="1"/>
  <c r="F28" i="8" s="1"/>
  <c r="F32" i="8" s="1"/>
  <c r="AX39" i="1"/>
  <c r="AW47" i="1"/>
  <c r="N27" i="8" s="1"/>
  <c r="AV38" i="1"/>
  <c r="E28" i="8" s="1"/>
  <c r="E32" i="8" s="1"/>
  <c r="AX38" i="1"/>
  <c r="AW35" i="1"/>
  <c r="B27" i="8" s="1"/>
  <c r="AX35" i="1"/>
  <c r="AV35" i="1"/>
  <c r="B28" i="8" s="1"/>
  <c r="B32" i="8" s="1"/>
  <c r="AX41" i="1"/>
  <c r="AW41" i="1"/>
  <c r="H27" i="8" s="1"/>
  <c r="AV41" i="1"/>
  <c r="H28" i="8" s="1"/>
  <c r="H32" i="8" s="1"/>
  <c r="AX45" i="1"/>
  <c r="AH35" i="1"/>
  <c r="AE41" i="1"/>
  <c r="AG41" i="1" s="1"/>
  <c r="BG52" i="1"/>
  <c r="B26" i="3" s="1"/>
  <c r="BH52" i="1"/>
  <c r="S5" i="12" s="1"/>
  <c r="BG65" i="1"/>
  <c r="B39" i="3" s="1"/>
  <c r="BH65" i="1"/>
  <c r="BH48" i="1"/>
  <c r="O5" i="12" s="1"/>
  <c r="BG48" i="1"/>
  <c r="B22" i="3" s="1"/>
  <c r="BH78" i="1"/>
  <c r="BG78" i="1"/>
  <c r="B52" i="3" s="1"/>
  <c r="BH61" i="1"/>
  <c r="AB5" i="12" s="1"/>
  <c r="BG61" i="1"/>
  <c r="B35" i="3" s="1"/>
  <c r="BG44" i="1"/>
  <c r="B18" i="3" s="1"/>
  <c r="BH44" i="1"/>
  <c r="K5" i="12" s="1"/>
  <c r="BH69" i="1"/>
  <c r="BG69" i="1"/>
  <c r="B43" i="3" s="1"/>
  <c r="BG57" i="1"/>
  <c r="B31" i="3" s="1"/>
  <c r="BH57" i="1"/>
  <c r="X5" i="12" s="1"/>
  <c r="BG40" i="1"/>
  <c r="B14" i="3" s="1"/>
  <c r="BH40" i="1"/>
  <c r="BH70" i="1"/>
  <c r="BG70" i="1"/>
  <c r="B44" i="3" s="1"/>
  <c r="BH53" i="1"/>
  <c r="T5" i="12" s="1"/>
  <c r="BG53" i="1"/>
  <c r="B27" i="3" s="1"/>
  <c r="BG36" i="1"/>
  <c r="BH36" i="1"/>
  <c r="BH39" i="1"/>
  <c r="BG39" i="1"/>
  <c r="B13" i="3" s="1"/>
  <c r="BG74" i="1"/>
  <c r="B48" i="3" s="1"/>
  <c r="BH74" i="1"/>
  <c r="BG49" i="1"/>
  <c r="B23" i="3" s="1"/>
  <c r="BH49" i="1"/>
  <c r="P5" i="12" s="1"/>
  <c r="BH79" i="1"/>
  <c r="BG79" i="1"/>
  <c r="BH62" i="1"/>
  <c r="AC5" i="12" s="1"/>
  <c r="BG62" i="1"/>
  <c r="B36" i="3" s="1"/>
  <c r="BH45" i="1"/>
  <c r="L5" i="12" s="1"/>
  <c r="BG45" i="1"/>
  <c r="B19" i="3" s="1"/>
  <c r="BG75" i="1"/>
  <c r="B49" i="3" s="1"/>
  <c r="BH75" i="1"/>
  <c r="BH56" i="1"/>
  <c r="W5" i="12" s="1"/>
  <c r="BG56" i="1"/>
  <c r="B30" i="3" s="1"/>
  <c r="BG66" i="1"/>
  <c r="B40" i="3" s="1"/>
  <c r="BH66" i="1"/>
  <c r="BG41" i="1"/>
  <c r="B15" i="3" s="1"/>
  <c r="BH41" i="1"/>
  <c r="BH71" i="1"/>
  <c r="BG71" i="1"/>
  <c r="B45" i="3" s="1"/>
  <c r="BH54" i="1"/>
  <c r="U5" i="12" s="1"/>
  <c r="BG54" i="1"/>
  <c r="B28" i="3" s="1"/>
  <c r="BH37" i="1"/>
  <c r="BG37" i="1"/>
  <c r="B11" i="3" s="1"/>
  <c r="BG67" i="1"/>
  <c r="B41" i="3" s="1"/>
  <c r="BH67" i="1"/>
  <c r="AE44" i="1"/>
  <c r="AG44" i="1" s="1"/>
  <c r="BG58" i="1"/>
  <c r="B32" i="3" s="1"/>
  <c r="BH58" i="1"/>
  <c r="Y5" i="12" s="1"/>
  <c r="BH35" i="1"/>
  <c r="BG35" i="1"/>
  <c r="BH63" i="1"/>
  <c r="AD5" i="12" s="1"/>
  <c r="BG63" i="1"/>
  <c r="B37" i="3" s="1"/>
  <c r="BH46" i="1"/>
  <c r="M5" i="12" s="1"/>
  <c r="BG46" i="1"/>
  <c r="B20" i="3" s="1"/>
  <c r="BG76" i="1"/>
  <c r="B50" i="3" s="1"/>
  <c r="BH76" i="1"/>
  <c r="BG59" i="1"/>
  <c r="B33" i="3" s="1"/>
  <c r="BH59" i="1"/>
  <c r="Z5" i="12" s="1"/>
  <c r="BG73" i="1"/>
  <c r="B47" i="3" s="1"/>
  <c r="BH73" i="1"/>
  <c r="BG50" i="1"/>
  <c r="B24" i="3" s="1"/>
  <c r="BH50" i="1"/>
  <c r="Q5" i="12" s="1"/>
  <c r="BH72" i="1"/>
  <c r="BG72" i="1"/>
  <c r="B46" i="3" s="1"/>
  <c r="BH55" i="1"/>
  <c r="V5" i="12" s="1"/>
  <c r="BG55" i="1"/>
  <c r="B29" i="3" s="1"/>
  <c r="BH38" i="1"/>
  <c r="BG38" i="1"/>
  <c r="B12" i="3" s="1"/>
  <c r="BG68" i="1"/>
  <c r="B42" i="3" s="1"/>
  <c r="BH68" i="1"/>
  <c r="BG51" i="1"/>
  <c r="B25" i="3" s="1"/>
  <c r="BH51" i="1"/>
  <c r="R5" i="12" s="1"/>
  <c r="BG42" i="1"/>
  <c r="B16" i="3" s="1"/>
  <c r="BH42" i="1"/>
  <c r="I5" i="12" s="1"/>
  <c r="BH64" i="1"/>
  <c r="AE5" i="12" s="1"/>
  <c r="BG64" i="1"/>
  <c r="B38" i="3" s="1"/>
  <c r="D38" i="3" s="1"/>
  <c r="BH47" i="1"/>
  <c r="N5" i="12" s="1"/>
  <c r="BG47" i="1"/>
  <c r="B21" i="3" s="1"/>
  <c r="BH77" i="1"/>
  <c r="BG77" i="1"/>
  <c r="B51" i="3" s="1"/>
  <c r="BG60" i="1"/>
  <c r="B34" i="3" s="1"/>
  <c r="BH60" i="1"/>
  <c r="AA5" i="12" s="1"/>
  <c r="BG43" i="1"/>
  <c r="B17" i="3" s="1"/>
  <c r="BH43" i="1"/>
  <c r="J5" i="12" s="1"/>
  <c r="AE60" i="1"/>
  <c r="AG60" i="1" s="1"/>
  <c r="AA27" i="7" s="1"/>
  <c r="AE42" i="1"/>
  <c r="AG42" i="1" s="1"/>
  <c r="AE48" i="1"/>
  <c r="AG48" i="1" s="1"/>
  <c r="AE54" i="1"/>
  <c r="AG54" i="1" s="1"/>
  <c r="U27" i="7" s="1"/>
  <c r="AE52" i="1"/>
  <c r="AG52" i="1" s="1"/>
  <c r="S27" i="7" s="1"/>
  <c r="AE53" i="1"/>
  <c r="AG53" i="1" s="1"/>
  <c r="T27" i="7" s="1"/>
  <c r="AE62" i="1"/>
  <c r="AG62" i="1" s="1"/>
  <c r="AC27" i="7" s="1"/>
  <c r="AE40" i="1"/>
  <c r="AG40" i="1" s="1"/>
  <c r="AE46" i="1"/>
  <c r="AG46" i="1" s="1"/>
  <c r="AE36" i="1"/>
  <c r="AG36" i="1" s="1"/>
  <c r="AE50" i="1"/>
  <c r="AE57" i="1"/>
  <c r="AG57" i="1" s="1"/>
  <c r="X27" i="7" s="1"/>
  <c r="AE51" i="1"/>
  <c r="AG51" i="1" s="1"/>
  <c r="R27" i="7" s="1"/>
  <c r="AE38" i="1"/>
  <c r="AG38" i="1" s="1"/>
  <c r="AE56" i="1"/>
  <c r="AG56" i="1" s="1"/>
  <c r="W27" i="7" s="1"/>
  <c r="AE49" i="1"/>
  <c r="AG49" i="1" s="1"/>
  <c r="AE63" i="1"/>
  <c r="AG63" i="1" s="1"/>
  <c r="AD27" i="7" s="1"/>
  <c r="AE61" i="1"/>
  <c r="AG61" i="1" s="1"/>
  <c r="AB27" i="7" s="1"/>
  <c r="AE55" i="1"/>
  <c r="AG55" i="1" s="1"/>
  <c r="V27" i="7" s="1"/>
  <c r="AE43" i="1"/>
  <c r="AG43" i="1" s="1"/>
  <c r="AE59" i="1"/>
  <c r="AG59" i="1" s="1"/>
  <c r="Z27" i="7" s="1"/>
  <c r="AE47" i="1"/>
  <c r="AG47" i="1" s="1"/>
  <c r="AE45" i="1"/>
  <c r="AG45" i="1" s="1"/>
  <c r="AE58" i="1"/>
  <c r="AG58" i="1" s="1"/>
  <c r="Y27" i="7" s="1"/>
  <c r="AE64" i="1"/>
  <c r="AG64" i="1" s="1"/>
  <c r="AE27" i="7" s="1"/>
  <c r="AE39" i="1"/>
  <c r="AG39" i="1" s="1"/>
  <c r="AE37" i="1"/>
  <c r="AG37" i="1" s="1"/>
  <c r="AX40" i="1" l="1"/>
  <c r="AW48" i="1"/>
  <c r="O27" i="8" s="1"/>
  <c r="AX44" i="1"/>
  <c r="AW44" i="1"/>
  <c r="K27" i="8" s="1"/>
  <c r="B35" i="7"/>
  <c r="B32" i="7"/>
  <c r="AV36" i="1"/>
  <c r="C28" i="8" s="1"/>
  <c r="C32" i="8" s="1"/>
  <c r="AX36" i="1"/>
  <c r="AW49" i="1"/>
  <c r="P27" i="8" s="1"/>
  <c r="AV48" i="1"/>
  <c r="O28" i="8" s="1"/>
  <c r="O40" i="8" s="1"/>
  <c r="AX49" i="1"/>
  <c r="AW42" i="1"/>
  <c r="I27" i="8" s="1"/>
  <c r="AW40" i="1"/>
  <c r="G27" i="8" s="1"/>
  <c r="AX37" i="1"/>
  <c r="AW37" i="1"/>
  <c r="D27" i="8" s="1"/>
  <c r="AX43" i="1"/>
  <c r="AW43" i="1"/>
  <c r="J27" i="8" s="1"/>
  <c r="AW45" i="1"/>
  <c r="L27" i="8" s="1"/>
  <c r="AX46" i="1"/>
  <c r="AX47" i="1"/>
  <c r="AV42" i="1"/>
  <c r="I28" i="8" s="1"/>
  <c r="AV46" i="1"/>
  <c r="M28" i="8" s="1"/>
  <c r="AG50" i="1"/>
  <c r="Q27" i="7" s="1"/>
  <c r="AF50" i="1"/>
  <c r="Q28" i="7" s="1"/>
  <c r="Q32" i="7" s="1"/>
  <c r="B53" i="3"/>
  <c r="G53" i="3" s="1"/>
  <c r="AT26" i="6"/>
  <c r="B35" i="8"/>
  <c r="B39" i="8"/>
  <c r="G38" i="3"/>
  <c r="A33" i="3"/>
  <c r="H52" i="3"/>
  <c r="M52" i="3"/>
  <c r="J52" i="3"/>
  <c r="K52" i="3"/>
  <c r="C52" i="3"/>
  <c r="E52" i="3"/>
  <c r="F52" i="3"/>
  <c r="L52" i="3"/>
  <c r="G52" i="3"/>
  <c r="D52" i="3"/>
  <c r="A52" i="3"/>
  <c r="I52" i="3"/>
  <c r="A38" i="3"/>
  <c r="K38" i="3"/>
  <c r="J38" i="3"/>
  <c r="A12" i="3"/>
  <c r="A37" i="3"/>
  <c r="A41" i="3"/>
  <c r="D41" i="3"/>
  <c r="F41" i="3"/>
  <c r="L41" i="3"/>
  <c r="M41" i="3"/>
  <c r="H41" i="3"/>
  <c r="I41" i="3"/>
  <c r="C41" i="3"/>
  <c r="E41" i="3"/>
  <c r="G41" i="3"/>
  <c r="J41" i="3"/>
  <c r="K41" i="3"/>
  <c r="A15" i="3"/>
  <c r="A48" i="3"/>
  <c r="L48" i="3"/>
  <c r="E48" i="3"/>
  <c r="F48" i="3"/>
  <c r="K48" i="3"/>
  <c r="D48" i="3"/>
  <c r="M48" i="3"/>
  <c r="H48" i="3"/>
  <c r="G48" i="3"/>
  <c r="I48" i="3"/>
  <c r="C48" i="3"/>
  <c r="J48" i="3"/>
  <c r="A18" i="3"/>
  <c r="C39" i="3"/>
  <c r="A39" i="3"/>
  <c r="F39" i="3"/>
  <c r="L39" i="3"/>
  <c r="D39" i="3"/>
  <c r="J39" i="3"/>
  <c r="G39" i="3"/>
  <c r="M39" i="3"/>
  <c r="H39" i="3"/>
  <c r="I39" i="3"/>
  <c r="E39" i="3"/>
  <c r="K39" i="3"/>
  <c r="E38" i="3"/>
  <c r="F38" i="3"/>
  <c r="A17" i="3"/>
  <c r="C47" i="3"/>
  <c r="A47" i="3"/>
  <c r="L47" i="3"/>
  <c r="F47" i="3"/>
  <c r="D47" i="3"/>
  <c r="K47" i="3"/>
  <c r="M47" i="3"/>
  <c r="H47" i="3"/>
  <c r="G47" i="3"/>
  <c r="J47" i="3"/>
  <c r="E47" i="3"/>
  <c r="I47" i="3"/>
  <c r="A11" i="3"/>
  <c r="A36" i="3"/>
  <c r="A13" i="3"/>
  <c r="A35" i="3"/>
  <c r="I38" i="3"/>
  <c r="B26" i="6"/>
  <c r="B9" i="3"/>
  <c r="B9" i="4"/>
  <c r="A9" i="4" s="1"/>
  <c r="A14" i="3"/>
  <c r="A16" i="3"/>
  <c r="A51" i="3"/>
  <c r="G51" i="3"/>
  <c r="M51" i="3"/>
  <c r="F51" i="3"/>
  <c r="C51" i="3"/>
  <c r="J51" i="3"/>
  <c r="I51" i="3"/>
  <c r="H51" i="3"/>
  <c r="K51" i="3"/>
  <c r="D51" i="3"/>
  <c r="L51" i="3"/>
  <c r="E51" i="3"/>
  <c r="A46" i="3"/>
  <c r="C46" i="3"/>
  <c r="E46" i="3"/>
  <c r="F46" i="3"/>
  <c r="L46" i="3"/>
  <c r="K46" i="3"/>
  <c r="J46" i="3"/>
  <c r="D46" i="3"/>
  <c r="M46" i="3"/>
  <c r="H46" i="3"/>
  <c r="G46" i="3"/>
  <c r="I46" i="3"/>
  <c r="B10" i="3"/>
  <c r="B10" i="4"/>
  <c r="A31" i="3"/>
  <c r="A29" i="3"/>
  <c r="A28" i="3"/>
  <c r="A25" i="3"/>
  <c r="I50" i="3"/>
  <c r="G50" i="3"/>
  <c r="H50" i="3"/>
  <c r="M50" i="3"/>
  <c r="J50" i="3"/>
  <c r="A50" i="3"/>
  <c r="F50" i="3"/>
  <c r="K50" i="3"/>
  <c r="D50" i="3"/>
  <c r="C50" i="3"/>
  <c r="L50" i="3"/>
  <c r="E50" i="3"/>
  <c r="A32" i="3"/>
  <c r="G45" i="3"/>
  <c r="F45" i="3"/>
  <c r="A45" i="3"/>
  <c r="L45" i="3"/>
  <c r="E45" i="3"/>
  <c r="J45" i="3"/>
  <c r="K45" i="3"/>
  <c r="I45" i="3"/>
  <c r="M45" i="3"/>
  <c r="C45" i="3"/>
  <c r="D45" i="3"/>
  <c r="H45" i="3"/>
  <c r="A27" i="3"/>
  <c r="A43" i="3"/>
  <c r="L43" i="3"/>
  <c r="F43" i="3"/>
  <c r="I43" i="3"/>
  <c r="M43" i="3"/>
  <c r="H43" i="3"/>
  <c r="C43" i="3"/>
  <c r="J43" i="3"/>
  <c r="K43" i="3"/>
  <c r="D43" i="3"/>
  <c r="E43" i="3"/>
  <c r="G43" i="3"/>
  <c r="A22" i="3"/>
  <c r="A40" i="3"/>
  <c r="E40" i="3"/>
  <c r="F40" i="3"/>
  <c r="L40" i="3"/>
  <c r="G40" i="3"/>
  <c r="M40" i="3"/>
  <c r="H40" i="3"/>
  <c r="K40" i="3"/>
  <c r="D40" i="3"/>
  <c r="I40" i="3"/>
  <c r="J40" i="3"/>
  <c r="C40" i="3"/>
  <c r="A34" i="3"/>
  <c r="H53" i="3"/>
  <c r="A21" i="3"/>
  <c r="A20" i="3"/>
  <c r="A49" i="3"/>
  <c r="D49" i="3"/>
  <c r="F49" i="3"/>
  <c r="L49" i="3"/>
  <c r="M49" i="3"/>
  <c r="H49" i="3"/>
  <c r="G49" i="3"/>
  <c r="I49" i="3"/>
  <c r="J49" i="3"/>
  <c r="K49" i="3"/>
  <c r="C49" i="3"/>
  <c r="E49" i="3"/>
  <c r="A23" i="3"/>
  <c r="A26" i="3"/>
  <c r="A30" i="3"/>
  <c r="A42" i="3"/>
  <c r="M42" i="3"/>
  <c r="C42" i="3"/>
  <c r="H42" i="3"/>
  <c r="G42" i="3"/>
  <c r="F42" i="3"/>
  <c r="I42" i="3"/>
  <c r="L42" i="3"/>
  <c r="J42" i="3"/>
  <c r="K42" i="3"/>
  <c r="D42" i="3"/>
  <c r="E42" i="3"/>
  <c r="A24" i="3"/>
  <c r="A19" i="3"/>
  <c r="G44" i="3"/>
  <c r="F44" i="3"/>
  <c r="L44" i="3"/>
  <c r="J44" i="3"/>
  <c r="H44" i="3"/>
  <c r="E44" i="3"/>
  <c r="A44" i="3"/>
  <c r="K44" i="3"/>
  <c r="C44" i="3"/>
  <c r="I44" i="3"/>
  <c r="D44" i="3"/>
  <c r="M44" i="3"/>
  <c r="H38" i="3"/>
  <c r="N40" i="8"/>
  <c r="N39" i="8"/>
  <c r="N35" i="8"/>
  <c r="P35" i="8"/>
  <c r="P40" i="8"/>
  <c r="P39" i="8"/>
  <c r="J35" i="8"/>
  <c r="J40" i="8"/>
  <c r="J39" i="8"/>
  <c r="L39" i="8"/>
  <c r="L35" i="8"/>
  <c r="L40" i="8"/>
  <c r="H35" i="8"/>
  <c r="H40" i="8"/>
  <c r="H39" i="8"/>
  <c r="G35" i="8"/>
  <c r="G40" i="8"/>
  <c r="G39" i="8"/>
  <c r="D39" i="8"/>
  <c r="D35" i="8"/>
  <c r="D40" i="8"/>
  <c r="O39" i="8"/>
  <c r="F40" i="8"/>
  <c r="F35" i="8"/>
  <c r="F39" i="8"/>
  <c r="K40" i="8"/>
  <c r="K35" i="8"/>
  <c r="K39" i="8"/>
  <c r="B40" i="8"/>
  <c r="E39" i="8"/>
  <c r="E35" i="8"/>
  <c r="E40" i="8"/>
  <c r="B40" i="7"/>
  <c r="B39" i="7"/>
  <c r="C38" i="3"/>
  <c r="J26" i="8"/>
  <c r="J29" i="8"/>
  <c r="J34" i="8" s="1"/>
  <c r="J31" i="8"/>
  <c r="J30" i="8"/>
  <c r="D26" i="8"/>
  <c r="D29" i="8"/>
  <c r="D34" i="8" s="1"/>
  <c r="D31" i="8"/>
  <c r="D30" i="8"/>
  <c r="B26" i="7"/>
  <c r="B30" i="7"/>
  <c r="B31" i="7"/>
  <c r="B29" i="7"/>
  <c r="B34" i="7" s="1"/>
  <c r="K26" i="8"/>
  <c r="K29" i="8"/>
  <c r="K34" i="8" s="1"/>
  <c r="K31" i="8"/>
  <c r="K30" i="8"/>
  <c r="B26" i="8"/>
  <c r="B30" i="8"/>
  <c r="B31" i="8"/>
  <c r="B29" i="8"/>
  <c r="B34" i="8" s="1"/>
  <c r="E26" i="8"/>
  <c r="E30" i="8"/>
  <c r="E29" i="8"/>
  <c r="E34" i="8" s="1"/>
  <c r="E31" i="8"/>
  <c r="H26" i="8"/>
  <c r="H31" i="8"/>
  <c r="H29" i="8"/>
  <c r="H34" i="8" s="1"/>
  <c r="H30" i="8"/>
  <c r="O26" i="8"/>
  <c r="O30" i="8"/>
  <c r="O29" i="8"/>
  <c r="O34" i="8" s="1"/>
  <c r="N26" i="8"/>
  <c r="N30" i="8"/>
  <c r="N29" i="8"/>
  <c r="N34" i="8" s="1"/>
  <c r="N31" i="8"/>
  <c r="F26" i="8"/>
  <c r="F30" i="8"/>
  <c r="F31" i="8"/>
  <c r="F29" i="8"/>
  <c r="F34" i="8" s="1"/>
  <c r="G26" i="8"/>
  <c r="G31" i="8"/>
  <c r="G30" i="8"/>
  <c r="G29" i="8"/>
  <c r="G34" i="8" s="1"/>
  <c r="L26" i="8"/>
  <c r="L29" i="8"/>
  <c r="L34" i="8" s="1"/>
  <c r="L31" i="8"/>
  <c r="L30" i="8"/>
  <c r="P26" i="8"/>
  <c r="P31" i="8"/>
  <c r="P30" i="8"/>
  <c r="P29" i="8"/>
  <c r="P34" i="8" s="1"/>
  <c r="AH51" i="1"/>
  <c r="J27" i="7"/>
  <c r="AH43" i="1"/>
  <c r="AH57" i="1"/>
  <c r="AH54" i="1"/>
  <c r="AH55" i="1"/>
  <c r="AH48" i="1"/>
  <c r="O27" i="7"/>
  <c r="AH59" i="1"/>
  <c r="D27" i="7"/>
  <c r="AH37" i="1"/>
  <c r="AH61" i="1"/>
  <c r="C27" i="7"/>
  <c r="AH36" i="1"/>
  <c r="I27" i="7"/>
  <c r="AH42" i="1"/>
  <c r="AH44" i="1"/>
  <c r="K27" i="7"/>
  <c r="AH50" i="1"/>
  <c r="AH63" i="1"/>
  <c r="M27" i="7"/>
  <c r="AH46" i="1"/>
  <c r="AH60" i="1"/>
  <c r="AH58" i="1"/>
  <c r="AH49" i="1"/>
  <c r="P27" i="7"/>
  <c r="AH40" i="1"/>
  <c r="G27" i="7"/>
  <c r="AH39" i="1"/>
  <c r="F27" i="7"/>
  <c r="L27" i="7"/>
  <c r="AH45" i="1"/>
  <c r="AH56" i="1"/>
  <c r="AH62" i="1"/>
  <c r="AH41" i="1"/>
  <c r="H27" i="7"/>
  <c r="AH52" i="1"/>
  <c r="AH64" i="1"/>
  <c r="N27" i="7"/>
  <c r="AH47" i="1"/>
  <c r="E27" i="7"/>
  <c r="AH38" i="1"/>
  <c r="AH53" i="1"/>
  <c r="AF44" i="1"/>
  <c r="B6" i="12"/>
  <c r="AF42" i="1"/>
  <c r="AF62" i="1"/>
  <c r="AC28" i="7" s="1"/>
  <c r="AC32" i="7" s="1"/>
  <c r="D25" i="6"/>
  <c r="D5" i="12"/>
  <c r="AB25" i="6"/>
  <c r="G25" i="6"/>
  <c r="G5" i="12"/>
  <c r="AQ25" i="6"/>
  <c r="AI25" i="6"/>
  <c r="Q25" i="6"/>
  <c r="AP25" i="6"/>
  <c r="P25" i="6"/>
  <c r="B25" i="6"/>
  <c r="B5" i="12"/>
  <c r="Y25" i="6"/>
  <c r="AR25" i="6"/>
  <c r="AM25" i="6"/>
  <c r="N25" i="6"/>
  <c r="M25" i="6"/>
  <c r="AL25" i="6"/>
  <c r="T25" i="6"/>
  <c r="AJ25" i="6"/>
  <c r="O25" i="6"/>
  <c r="I25" i="6"/>
  <c r="Z25" i="6"/>
  <c r="V25" i="6"/>
  <c r="F25" i="6"/>
  <c r="F5" i="12"/>
  <c r="X25" i="6"/>
  <c r="U25" i="6"/>
  <c r="AT25" i="6"/>
  <c r="AS25" i="6"/>
  <c r="J25" i="6"/>
  <c r="AN25" i="6"/>
  <c r="AH25" i="6"/>
  <c r="H25" i="6"/>
  <c r="H5" i="12"/>
  <c r="AO25" i="6"/>
  <c r="K25" i="6"/>
  <c r="AF25" i="6"/>
  <c r="AA25" i="6"/>
  <c r="AG25" i="6"/>
  <c r="S25" i="6"/>
  <c r="AC25" i="6"/>
  <c r="R25" i="6"/>
  <c r="C25" i="6"/>
  <c r="C5" i="12"/>
  <c r="W25" i="6"/>
  <c r="AE25" i="6"/>
  <c r="E25" i="6"/>
  <c r="E5" i="12"/>
  <c r="AD25" i="6"/>
  <c r="L25" i="6"/>
  <c r="AK25" i="6"/>
  <c r="AA26" i="6"/>
  <c r="B34" i="4"/>
  <c r="I26" i="6"/>
  <c r="B16" i="4"/>
  <c r="Z26" i="6"/>
  <c r="B33" i="4"/>
  <c r="AG26" i="6"/>
  <c r="B40" i="4"/>
  <c r="C40" i="4" s="1"/>
  <c r="G26" i="6"/>
  <c r="B14" i="4"/>
  <c r="S26" i="6"/>
  <c r="B26" i="4"/>
  <c r="AR26" i="6"/>
  <c r="B51" i="4"/>
  <c r="C51" i="4" s="1"/>
  <c r="AM26" i="6"/>
  <c r="B46" i="4"/>
  <c r="C46" i="4" s="1"/>
  <c r="U26" i="6"/>
  <c r="B28" i="4"/>
  <c r="W26" i="6"/>
  <c r="B30" i="4"/>
  <c r="B53" i="4"/>
  <c r="C53" i="4" s="1"/>
  <c r="AS26" i="6"/>
  <c r="B52" i="4"/>
  <c r="C52" i="4" s="1"/>
  <c r="N26" i="6"/>
  <c r="B21" i="4"/>
  <c r="AL26" i="6"/>
  <c r="B45" i="4"/>
  <c r="C45" i="4" s="1"/>
  <c r="T26" i="6"/>
  <c r="B27" i="4"/>
  <c r="R26" i="6"/>
  <c r="B25" i="4"/>
  <c r="AQ26" i="6"/>
  <c r="B50" i="4"/>
  <c r="C50" i="4" s="1"/>
  <c r="Y26" i="6"/>
  <c r="B32" i="4"/>
  <c r="C26" i="6"/>
  <c r="X26" i="6"/>
  <c r="B31" i="4"/>
  <c r="AJ26" i="6"/>
  <c r="B43" i="4"/>
  <c r="C43" i="4" s="1"/>
  <c r="O26" i="6"/>
  <c r="B22" i="4"/>
  <c r="AI26" i="6"/>
  <c r="B42" i="4"/>
  <c r="C42" i="4" s="1"/>
  <c r="Q26" i="6"/>
  <c r="B24" i="4"/>
  <c r="AP26" i="6"/>
  <c r="B49" i="4"/>
  <c r="C49" i="4" s="1"/>
  <c r="P26" i="6"/>
  <c r="B23" i="4"/>
  <c r="AE26" i="6"/>
  <c r="B38" i="4"/>
  <c r="E26" i="6"/>
  <c r="B12" i="4"/>
  <c r="AD26" i="6"/>
  <c r="B37" i="4"/>
  <c r="L26" i="6"/>
  <c r="B19" i="4"/>
  <c r="AK26" i="6"/>
  <c r="B44" i="4"/>
  <c r="C44" i="4" s="1"/>
  <c r="J26" i="6"/>
  <c r="B17" i="4"/>
  <c r="AN26" i="6"/>
  <c r="B47" i="4"/>
  <c r="C47" i="4" s="1"/>
  <c r="AH26" i="6"/>
  <c r="B41" i="4"/>
  <c r="C41" i="4" s="1"/>
  <c r="H26" i="6"/>
  <c r="B15" i="4"/>
  <c r="AO26" i="6"/>
  <c r="B48" i="4"/>
  <c r="C48" i="4" s="1"/>
  <c r="K26" i="6"/>
  <c r="B18" i="4"/>
  <c r="AF26" i="6"/>
  <c r="B39" i="4"/>
  <c r="C39" i="4" s="1"/>
  <c r="M26" i="6"/>
  <c r="B20" i="4"/>
  <c r="V26" i="6"/>
  <c r="B29" i="4"/>
  <c r="D26" i="6"/>
  <c r="B11" i="4"/>
  <c r="AC26" i="6"/>
  <c r="B36" i="4"/>
  <c r="F26" i="6"/>
  <c r="B13" i="4"/>
  <c r="AB26" i="6"/>
  <c r="B35" i="4"/>
  <c r="AF63" i="1"/>
  <c r="AD28" i="7" s="1"/>
  <c r="AD32" i="7" s="1"/>
  <c r="AF60" i="1"/>
  <c r="AA28" i="7" s="1"/>
  <c r="AA32" i="7" s="1"/>
  <c r="AF46" i="1"/>
  <c r="AF49" i="1"/>
  <c r="AF61" i="1"/>
  <c r="AB28" i="7" s="1"/>
  <c r="AB32" i="7" s="1"/>
  <c r="N6" i="5"/>
  <c r="AF40" i="1"/>
  <c r="AF54" i="1"/>
  <c r="U28" i="7" s="1"/>
  <c r="U32" i="7" s="1"/>
  <c r="AF59" i="1"/>
  <c r="Z28" i="7" s="1"/>
  <c r="Z32" i="7" s="1"/>
  <c r="AF43" i="1"/>
  <c r="AF56" i="1"/>
  <c r="W28" i="7" s="1"/>
  <c r="W32" i="7" s="1"/>
  <c r="AF51" i="1"/>
  <c r="R28" i="7" s="1"/>
  <c r="R32" i="7" s="1"/>
  <c r="AF53" i="1"/>
  <c r="T28" i="7" s="1"/>
  <c r="T32" i="7" s="1"/>
  <c r="AF55" i="1"/>
  <c r="V28" i="7" s="1"/>
  <c r="V32" i="7" s="1"/>
  <c r="AF57" i="1"/>
  <c r="X28" i="7" s="1"/>
  <c r="X32" i="7" s="1"/>
  <c r="AF52" i="1"/>
  <c r="S28" i="7" s="1"/>
  <c r="S32" i="7" s="1"/>
  <c r="AF39" i="1"/>
  <c r="AF37" i="1"/>
  <c r="AF64" i="1"/>
  <c r="AE28" i="7" s="1"/>
  <c r="AE32" i="7" s="1"/>
  <c r="AF48" i="1"/>
  <c r="AF47" i="1"/>
  <c r="AF58" i="1"/>
  <c r="Y28" i="7" s="1"/>
  <c r="Y32" i="7" s="1"/>
  <c r="AF36" i="1"/>
  <c r="AF45" i="1"/>
  <c r="AF41" i="1"/>
  <c r="AF38" i="1"/>
  <c r="C30" i="8" l="1"/>
  <c r="C35" i="8"/>
  <c r="C31" i="8"/>
  <c r="C40" i="8"/>
  <c r="C26" i="8"/>
  <c r="N30" i="6"/>
  <c r="AG30" i="6"/>
  <c r="AN30" i="6"/>
  <c r="O31" i="8"/>
  <c r="C29" i="8"/>
  <c r="C34" i="8" s="1"/>
  <c r="C39" i="8"/>
  <c r="O35" i="8"/>
  <c r="O32" i="8"/>
  <c r="M35" i="8"/>
  <c r="M32" i="8"/>
  <c r="I35" i="8"/>
  <c r="I32" i="8"/>
  <c r="AF42" i="3"/>
  <c r="AG42" i="3"/>
  <c r="AC42" i="3"/>
  <c r="AH42" i="3"/>
  <c r="AI42" i="3"/>
  <c r="AD42" i="3"/>
  <c r="AE42" i="3"/>
  <c r="AL42" i="3"/>
  <c r="Z42" i="3"/>
  <c r="S42" i="3"/>
  <c r="AA42" i="3"/>
  <c r="R42" i="3"/>
  <c r="T42" i="3"/>
  <c r="U42" i="3"/>
  <c r="V42" i="3"/>
  <c r="W42" i="3"/>
  <c r="AJ42" i="3"/>
  <c r="X42" i="3"/>
  <c r="AK42" i="3"/>
  <c r="Y42" i="3"/>
  <c r="AD20" i="3"/>
  <c r="AL20" i="3"/>
  <c r="Z20" i="3"/>
  <c r="AE20" i="3"/>
  <c r="S20" i="3"/>
  <c r="AA20" i="3"/>
  <c r="AF20" i="3"/>
  <c r="T20" i="3"/>
  <c r="AG20" i="3"/>
  <c r="AC20" i="3"/>
  <c r="U20" i="3"/>
  <c r="AJ20" i="3"/>
  <c r="AK20" i="3"/>
  <c r="W20" i="3"/>
  <c r="X20" i="3"/>
  <c r="Y20" i="3"/>
  <c r="R20" i="3"/>
  <c r="AH20" i="3"/>
  <c r="AI20" i="3"/>
  <c r="V20" i="3"/>
  <c r="AJ22" i="3"/>
  <c r="X22" i="3"/>
  <c r="AK22" i="3"/>
  <c r="Y22" i="3"/>
  <c r="AD22" i="3"/>
  <c r="AL22" i="3"/>
  <c r="Z22" i="3"/>
  <c r="AE22" i="3"/>
  <c r="S22" i="3"/>
  <c r="AA22" i="3"/>
  <c r="AH22" i="3"/>
  <c r="AI22" i="3"/>
  <c r="AF22" i="3"/>
  <c r="U22" i="3"/>
  <c r="AG22" i="3"/>
  <c r="AC22" i="3"/>
  <c r="V22" i="3"/>
  <c r="W22" i="3"/>
  <c r="R22" i="3"/>
  <c r="T22" i="3"/>
  <c r="AD28" i="3"/>
  <c r="AL28" i="3"/>
  <c r="AE28" i="3"/>
  <c r="S28" i="3"/>
  <c r="AA28" i="3"/>
  <c r="AF28" i="3"/>
  <c r="T28" i="3"/>
  <c r="AG28" i="3"/>
  <c r="AC28" i="3"/>
  <c r="U28" i="3"/>
  <c r="AJ28" i="3"/>
  <c r="AK28" i="3"/>
  <c r="V28" i="3"/>
  <c r="W28" i="3"/>
  <c r="X28" i="3"/>
  <c r="Y28" i="3"/>
  <c r="R28" i="3"/>
  <c r="Z28" i="3"/>
  <c r="AH28" i="3"/>
  <c r="AI28" i="3"/>
  <c r="AJ46" i="3"/>
  <c r="AK46" i="3"/>
  <c r="AD46" i="3"/>
  <c r="AL46" i="3"/>
  <c r="AE46" i="3"/>
  <c r="AI46" i="3"/>
  <c r="V46" i="3"/>
  <c r="S46" i="3"/>
  <c r="W46" i="3"/>
  <c r="AA46" i="3"/>
  <c r="R46" i="3"/>
  <c r="AF46" i="3"/>
  <c r="AC46" i="3"/>
  <c r="X46" i="3"/>
  <c r="AG46" i="3"/>
  <c r="Y46" i="3"/>
  <c r="AH46" i="3"/>
  <c r="Z46" i="3"/>
  <c r="T46" i="3"/>
  <c r="U46" i="3"/>
  <c r="AI39" i="3"/>
  <c r="AJ39" i="3"/>
  <c r="AK39" i="3"/>
  <c r="AD39" i="3"/>
  <c r="AL39" i="3"/>
  <c r="AG39" i="3"/>
  <c r="AH39" i="3"/>
  <c r="AC39" i="3"/>
  <c r="U39" i="3"/>
  <c r="V39" i="3"/>
  <c r="W39" i="3"/>
  <c r="X39" i="3"/>
  <c r="Z39" i="3"/>
  <c r="Y39" i="3"/>
  <c r="AE39" i="3"/>
  <c r="S39" i="3"/>
  <c r="AA39" i="3"/>
  <c r="R39" i="3"/>
  <c r="AF39" i="3"/>
  <c r="T39" i="3"/>
  <c r="AJ38" i="3"/>
  <c r="AK38" i="3"/>
  <c r="AD38" i="3"/>
  <c r="AL38" i="3"/>
  <c r="AE38" i="3"/>
  <c r="AH38" i="3"/>
  <c r="AI38" i="3"/>
  <c r="V38" i="3"/>
  <c r="R38" i="3"/>
  <c r="W38" i="3"/>
  <c r="X38" i="3"/>
  <c r="S38" i="3"/>
  <c r="Y38" i="3"/>
  <c r="AG38" i="3"/>
  <c r="AF38" i="3"/>
  <c r="Z38" i="3"/>
  <c r="T38" i="3"/>
  <c r="AC38" i="3"/>
  <c r="U38" i="3"/>
  <c r="AA38" i="3"/>
  <c r="AH40" i="3"/>
  <c r="AI40" i="3"/>
  <c r="AJ40" i="3"/>
  <c r="AK40" i="3"/>
  <c r="AF40" i="3"/>
  <c r="AG40" i="3"/>
  <c r="AC40" i="3"/>
  <c r="AD40" i="3"/>
  <c r="T40" i="3"/>
  <c r="AE40" i="3"/>
  <c r="U40" i="3"/>
  <c r="Y40" i="3"/>
  <c r="AL40" i="3"/>
  <c r="V40" i="3"/>
  <c r="W40" i="3"/>
  <c r="X40" i="3"/>
  <c r="Z40" i="3"/>
  <c r="S40" i="3"/>
  <c r="AA40" i="3"/>
  <c r="R40" i="3"/>
  <c r="AG25" i="3"/>
  <c r="AC25" i="3"/>
  <c r="AH25" i="3"/>
  <c r="V25" i="3"/>
  <c r="AI25" i="3"/>
  <c r="W25" i="3"/>
  <c r="AJ25" i="3"/>
  <c r="X25" i="3"/>
  <c r="AE25" i="3"/>
  <c r="AF25" i="3"/>
  <c r="AK25" i="3"/>
  <c r="U25" i="3"/>
  <c r="R25" i="3"/>
  <c r="AL25" i="3"/>
  <c r="Y25" i="3"/>
  <c r="Z25" i="3"/>
  <c r="AA25" i="3"/>
  <c r="S25" i="3"/>
  <c r="AD25" i="3"/>
  <c r="T25" i="3"/>
  <c r="AI15" i="3"/>
  <c r="W15" i="3"/>
  <c r="AJ15" i="3"/>
  <c r="X15" i="3"/>
  <c r="AK15" i="3"/>
  <c r="Y15" i="3"/>
  <c r="AL15" i="3"/>
  <c r="Z15" i="3"/>
  <c r="AE15" i="3"/>
  <c r="AG15" i="3"/>
  <c r="AH15" i="3"/>
  <c r="S15" i="3"/>
  <c r="T15" i="3"/>
  <c r="V15" i="3"/>
  <c r="AD15" i="3"/>
  <c r="AA15" i="3"/>
  <c r="R15" i="3"/>
  <c r="AC15" i="3"/>
  <c r="U15" i="3"/>
  <c r="AF15" i="3"/>
  <c r="AJ30" i="3"/>
  <c r="AK30" i="3"/>
  <c r="Y30" i="3"/>
  <c r="AD30" i="3"/>
  <c r="AL30" i="3"/>
  <c r="Z30" i="3"/>
  <c r="AE30" i="3"/>
  <c r="S30" i="3"/>
  <c r="AA30" i="3"/>
  <c r="AH30" i="3"/>
  <c r="AI30" i="3"/>
  <c r="W30" i="3"/>
  <c r="AF30" i="3"/>
  <c r="T30" i="3"/>
  <c r="AG30" i="3"/>
  <c r="U30" i="3"/>
  <c r="AC30" i="3"/>
  <c r="V30" i="3"/>
  <c r="X30" i="3"/>
  <c r="R30" i="3"/>
  <c r="AK21" i="3"/>
  <c r="Y21" i="3"/>
  <c r="AD21" i="3"/>
  <c r="AL21" i="3"/>
  <c r="Z21" i="3"/>
  <c r="AE21" i="3"/>
  <c r="S21" i="3"/>
  <c r="AA21" i="3"/>
  <c r="AF21" i="3"/>
  <c r="T21" i="3"/>
  <c r="AI21" i="3"/>
  <c r="AJ21" i="3"/>
  <c r="AC21" i="3"/>
  <c r="U21" i="3"/>
  <c r="W21" i="3"/>
  <c r="V21" i="3"/>
  <c r="R21" i="3"/>
  <c r="AG21" i="3"/>
  <c r="X21" i="3"/>
  <c r="AH21" i="3"/>
  <c r="AF50" i="3"/>
  <c r="AG50" i="3"/>
  <c r="AC50" i="3"/>
  <c r="AH50" i="3"/>
  <c r="AI50" i="3"/>
  <c r="AE50" i="3"/>
  <c r="AD50" i="3"/>
  <c r="Z50" i="3"/>
  <c r="AJ50" i="3"/>
  <c r="S50" i="3"/>
  <c r="AA50" i="3"/>
  <c r="R50" i="3"/>
  <c r="AK50" i="3"/>
  <c r="T50" i="3"/>
  <c r="AL50" i="3"/>
  <c r="U50" i="3"/>
  <c r="V50" i="3"/>
  <c r="X50" i="3"/>
  <c r="Y50" i="3"/>
  <c r="W50" i="3"/>
  <c r="AK29" i="3"/>
  <c r="AD29" i="3"/>
  <c r="AL29" i="3"/>
  <c r="Z29" i="3"/>
  <c r="AE29" i="3"/>
  <c r="S29" i="3"/>
  <c r="AA29" i="3"/>
  <c r="AF29" i="3"/>
  <c r="T29" i="3"/>
  <c r="AI29" i="3"/>
  <c r="AJ29" i="3"/>
  <c r="AG29" i="3"/>
  <c r="X29" i="3"/>
  <c r="AH29" i="3"/>
  <c r="Y29" i="3"/>
  <c r="U29" i="3"/>
  <c r="AC29" i="3"/>
  <c r="R29" i="3"/>
  <c r="V29" i="3"/>
  <c r="W29" i="3"/>
  <c r="AI47" i="3"/>
  <c r="AJ47" i="3"/>
  <c r="AK47" i="3"/>
  <c r="AD47" i="3"/>
  <c r="AL47" i="3"/>
  <c r="AH47" i="3"/>
  <c r="U47" i="3"/>
  <c r="AE47" i="3"/>
  <c r="V47" i="3"/>
  <c r="W47" i="3"/>
  <c r="AC47" i="3"/>
  <c r="X47" i="3"/>
  <c r="Y47" i="3"/>
  <c r="Z47" i="3"/>
  <c r="AF47" i="3"/>
  <c r="S47" i="3"/>
  <c r="AA47" i="3"/>
  <c r="R47" i="3"/>
  <c r="AG47" i="3"/>
  <c r="T47" i="3"/>
  <c r="N32" i="5"/>
  <c r="N30" i="5"/>
  <c r="N23" i="5"/>
  <c r="N31" i="5"/>
  <c r="N21" i="5"/>
  <c r="N19" i="5"/>
  <c r="N25" i="5"/>
  <c r="N20" i="5"/>
  <c r="N29" i="5"/>
  <c r="N24" i="5"/>
  <c r="N18" i="5"/>
  <c r="N28" i="5"/>
  <c r="N22" i="5"/>
  <c r="N27" i="5"/>
  <c r="N26" i="5"/>
  <c r="AG49" i="3"/>
  <c r="AC49" i="3"/>
  <c r="AH49" i="3"/>
  <c r="AI49" i="3"/>
  <c r="AJ49" i="3"/>
  <c r="AF49" i="3"/>
  <c r="S49" i="3"/>
  <c r="AA49" i="3"/>
  <c r="R49" i="3"/>
  <c r="T49" i="3"/>
  <c r="U49" i="3"/>
  <c r="V49" i="3"/>
  <c r="X49" i="3"/>
  <c r="AD49" i="3"/>
  <c r="W49" i="3"/>
  <c r="AE49" i="3"/>
  <c r="AK49" i="3"/>
  <c r="Y49" i="3"/>
  <c r="AL49" i="3"/>
  <c r="Z49" i="3"/>
  <c r="AQ30" i="6"/>
  <c r="AF26" i="3"/>
  <c r="AG26" i="3"/>
  <c r="AC26" i="3"/>
  <c r="U26" i="3"/>
  <c r="AH26" i="3"/>
  <c r="V26" i="3"/>
  <c r="AI26" i="3"/>
  <c r="W26" i="3"/>
  <c r="AD26" i="3"/>
  <c r="AL26" i="3"/>
  <c r="AE26" i="3"/>
  <c r="Z26" i="3"/>
  <c r="AA26" i="3"/>
  <c r="R26" i="3"/>
  <c r="AJ26" i="3"/>
  <c r="AK26" i="3"/>
  <c r="S26" i="3"/>
  <c r="X26" i="3"/>
  <c r="Y26" i="3"/>
  <c r="T26" i="3"/>
  <c r="AH32" i="3"/>
  <c r="AI32" i="3"/>
  <c r="W32" i="3"/>
  <c r="AJ32" i="3"/>
  <c r="X32" i="3"/>
  <c r="AK32" i="3"/>
  <c r="Y32" i="3"/>
  <c r="AF32" i="3"/>
  <c r="AG32" i="3"/>
  <c r="AC32" i="3"/>
  <c r="AL32" i="3"/>
  <c r="V32" i="3"/>
  <c r="Z32" i="3"/>
  <c r="AA32" i="3"/>
  <c r="S32" i="3"/>
  <c r="AD32" i="3"/>
  <c r="T32" i="3"/>
  <c r="AE32" i="3"/>
  <c r="U32" i="3"/>
  <c r="R32" i="3"/>
  <c r="AI31" i="3"/>
  <c r="AJ31" i="3"/>
  <c r="X31" i="3"/>
  <c r="AK31" i="3"/>
  <c r="Y31" i="3"/>
  <c r="AD31" i="3"/>
  <c r="AL31" i="3"/>
  <c r="Z31" i="3"/>
  <c r="AG31" i="3"/>
  <c r="AH31" i="3"/>
  <c r="T31" i="3"/>
  <c r="AF31" i="3"/>
  <c r="U31" i="3"/>
  <c r="V31" i="3"/>
  <c r="AC31" i="3"/>
  <c r="W31" i="3"/>
  <c r="AE31" i="3"/>
  <c r="AA31" i="3"/>
  <c r="R31" i="3"/>
  <c r="S31" i="3"/>
  <c r="AF18" i="3"/>
  <c r="T18" i="3"/>
  <c r="AG18" i="3"/>
  <c r="AC18" i="3"/>
  <c r="U18" i="3"/>
  <c r="AH18" i="3"/>
  <c r="V18" i="3"/>
  <c r="AI18" i="3"/>
  <c r="W18" i="3"/>
  <c r="AD18" i="3"/>
  <c r="AL18" i="3"/>
  <c r="AE18" i="3"/>
  <c r="AJ18" i="3"/>
  <c r="Y18" i="3"/>
  <c r="AK18" i="3"/>
  <c r="Z18" i="3"/>
  <c r="R18" i="3"/>
  <c r="AA18" i="3"/>
  <c r="S18" i="3"/>
  <c r="X18" i="3"/>
  <c r="AD52" i="3"/>
  <c r="AL52" i="3"/>
  <c r="AE52" i="3"/>
  <c r="AF52" i="3"/>
  <c r="AG52" i="3"/>
  <c r="AC52" i="3"/>
  <c r="AK52" i="3"/>
  <c r="AI52" i="3"/>
  <c r="X52" i="3"/>
  <c r="AJ52" i="3"/>
  <c r="Y52" i="3"/>
  <c r="U52" i="3"/>
  <c r="Z52" i="3"/>
  <c r="S52" i="3"/>
  <c r="AA52" i="3"/>
  <c r="R52" i="3"/>
  <c r="T52" i="3"/>
  <c r="V52" i="3"/>
  <c r="AH52" i="3"/>
  <c r="W52" i="3"/>
  <c r="AK45" i="3"/>
  <c r="AD45" i="3"/>
  <c r="AL45" i="3"/>
  <c r="AE45" i="3"/>
  <c r="AF45" i="3"/>
  <c r="AJ45" i="3"/>
  <c r="AH45" i="3"/>
  <c r="W45" i="3"/>
  <c r="AI45" i="3"/>
  <c r="AC45" i="3"/>
  <c r="X45" i="3"/>
  <c r="Y45" i="3"/>
  <c r="Z45" i="3"/>
  <c r="S45" i="3"/>
  <c r="AA45" i="3"/>
  <c r="R45" i="3"/>
  <c r="U45" i="3"/>
  <c r="AG45" i="3"/>
  <c r="V45" i="3"/>
  <c r="T45" i="3"/>
  <c r="AE19" i="3"/>
  <c r="S19" i="3"/>
  <c r="AA19" i="3"/>
  <c r="AF19" i="3"/>
  <c r="T19" i="3"/>
  <c r="AG19" i="3"/>
  <c r="AC19" i="3"/>
  <c r="U19" i="3"/>
  <c r="AH19" i="3"/>
  <c r="V19" i="3"/>
  <c r="AK19" i="3"/>
  <c r="AD19" i="3"/>
  <c r="AL19" i="3"/>
  <c r="AI19" i="3"/>
  <c r="R19" i="3"/>
  <c r="Y19" i="3"/>
  <c r="AJ19" i="3"/>
  <c r="W19" i="3"/>
  <c r="X19" i="3"/>
  <c r="Z19" i="3"/>
  <c r="AI23" i="3"/>
  <c r="W23" i="3"/>
  <c r="AJ23" i="3"/>
  <c r="X23" i="3"/>
  <c r="AK23" i="3"/>
  <c r="Y23" i="3"/>
  <c r="AD23" i="3"/>
  <c r="AL23" i="3"/>
  <c r="Z23" i="3"/>
  <c r="AG23" i="3"/>
  <c r="AH23" i="3"/>
  <c r="AE23" i="3"/>
  <c r="AC23" i="3"/>
  <c r="AF23" i="3"/>
  <c r="S23" i="3"/>
  <c r="T23" i="3"/>
  <c r="U23" i="3"/>
  <c r="V23" i="3"/>
  <c r="R23" i="3"/>
  <c r="AA23" i="3"/>
  <c r="AF34" i="3"/>
  <c r="AG34" i="3"/>
  <c r="AC34" i="3"/>
  <c r="AH34" i="3"/>
  <c r="AI34" i="3"/>
  <c r="AD34" i="3"/>
  <c r="AL34" i="3"/>
  <c r="AE34" i="3"/>
  <c r="Z34" i="3"/>
  <c r="S34" i="3"/>
  <c r="AA34" i="3"/>
  <c r="R34" i="3"/>
  <c r="T34" i="3"/>
  <c r="U34" i="3"/>
  <c r="AJ34" i="3"/>
  <c r="V34" i="3"/>
  <c r="AK34" i="3"/>
  <c r="X34" i="3"/>
  <c r="Y34" i="3"/>
  <c r="W34" i="3"/>
  <c r="AE35" i="3"/>
  <c r="AF35" i="3"/>
  <c r="AG35" i="3"/>
  <c r="AC35" i="3"/>
  <c r="AH35" i="3"/>
  <c r="AK35" i="3"/>
  <c r="AD35" i="3"/>
  <c r="AL35" i="3"/>
  <c r="Y35" i="3"/>
  <c r="Z35" i="3"/>
  <c r="S35" i="3"/>
  <c r="AA35" i="3"/>
  <c r="R35" i="3"/>
  <c r="T35" i="3"/>
  <c r="V35" i="3"/>
  <c r="U35" i="3"/>
  <c r="AI35" i="3"/>
  <c r="W35" i="3"/>
  <c r="AJ35" i="3"/>
  <c r="X35" i="3"/>
  <c r="AG17" i="3"/>
  <c r="AC17" i="3"/>
  <c r="U17" i="3"/>
  <c r="AH17" i="3"/>
  <c r="V17" i="3"/>
  <c r="AI17" i="3"/>
  <c r="W17" i="3"/>
  <c r="AJ17" i="3"/>
  <c r="X17" i="3"/>
  <c r="AD17" i="3"/>
  <c r="AE17" i="3"/>
  <c r="AF17" i="3"/>
  <c r="R17" i="3"/>
  <c r="S17" i="3"/>
  <c r="T17" i="3"/>
  <c r="Y17" i="3"/>
  <c r="Z17" i="3"/>
  <c r="AK17" i="3"/>
  <c r="AL17" i="3"/>
  <c r="AA17" i="3"/>
  <c r="AG41" i="3"/>
  <c r="AC41" i="3"/>
  <c r="AH41" i="3"/>
  <c r="AI41" i="3"/>
  <c r="AJ41" i="3"/>
  <c r="AE41" i="3"/>
  <c r="AF41" i="3"/>
  <c r="S41" i="3"/>
  <c r="AA41" i="3"/>
  <c r="R41" i="3"/>
  <c r="X41" i="3"/>
  <c r="T41" i="3"/>
  <c r="U41" i="3"/>
  <c r="AD41" i="3"/>
  <c r="V41" i="3"/>
  <c r="AK41" i="3"/>
  <c r="W41" i="3"/>
  <c r="Y41" i="3"/>
  <c r="Z41" i="3"/>
  <c r="AL41" i="3"/>
  <c r="AD44" i="3"/>
  <c r="AL44" i="3"/>
  <c r="AE44" i="3"/>
  <c r="AF44" i="3"/>
  <c r="AG44" i="3"/>
  <c r="AC44" i="3"/>
  <c r="AK44" i="3"/>
  <c r="X44" i="3"/>
  <c r="Y44" i="3"/>
  <c r="AI44" i="3"/>
  <c r="Z44" i="3"/>
  <c r="S44" i="3"/>
  <c r="AA44" i="3"/>
  <c r="R44" i="3"/>
  <c r="U44" i="3"/>
  <c r="AH44" i="3"/>
  <c r="T44" i="3"/>
  <c r="AJ44" i="3"/>
  <c r="V44" i="3"/>
  <c r="W44" i="3"/>
  <c r="AH24" i="3"/>
  <c r="AI24" i="3"/>
  <c r="W24" i="3"/>
  <c r="AJ24" i="3"/>
  <c r="X24" i="3"/>
  <c r="AK24" i="3"/>
  <c r="Y24" i="3"/>
  <c r="AF24" i="3"/>
  <c r="AG24" i="3"/>
  <c r="AC24" i="3"/>
  <c r="S24" i="3"/>
  <c r="AA24" i="3"/>
  <c r="T24" i="3"/>
  <c r="U24" i="3"/>
  <c r="V24" i="3"/>
  <c r="AE24" i="3"/>
  <c r="AD24" i="3"/>
  <c r="Z24" i="3"/>
  <c r="AL24" i="3"/>
  <c r="R24" i="3"/>
  <c r="AE43" i="3"/>
  <c r="AF43" i="3"/>
  <c r="AG43" i="3"/>
  <c r="AC43" i="3"/>
  <c r="AH43" i="3"/>
  <c r="AD43" i="3"/>
  <c r="AL43" i="3"/>
  <c r="Y43" i="3"/>
  <c r="AI43" i="3"/>
  <c r="Z43" i="3"/>
  <c r="AJ43" i="3"/>
  <c r="S43" i="3"/>
  <c r="AA43" i="3"/>
  <c r="R43" i="3"/>
  <c r="V43" i="3"/>
  <c r="AK43" i="3"/>
  <c r="T43" i="3"/>
  <c r="U43" i="3"/>
  <c r="W43" i="3"/>
  <c r="X43" i="3"/>
  <c r="AE51" i="3"/>
  <c r="AF51" i="3"/>
  <c r="AG51" i="3"/>
  <c r="AC51" i="3"/>
  <c r="AH51" i="3"/>
  <c r="AD51" i="3"/>
  <c r="AL51" i="3"/>
  <c r="Y51" i="3"/>
  <c r="V51" i="3"/>
  <c r="Z51" i="3"/>
  <c r="S51" i="3"/>
  <c r="AA51" i="3"/>
  <c r="R51" i="3"/>
  <c r="T51" i="3"/>
  <c r="AI51" i="3"/>
  <c r="U51" i="3"/>
  <c r="AK51" i="3"/>
  <c r="W51" i="3"/>
  <c r="X51" i="3"/>
  <c r="AJ51" i="3"/>
  <c r="AJ13" i="3"/>
  <c r="W13" i="3"/>
  <c r="AK13" i="3"/>
  <c r="X13" i="3"/>
  <c r="AD13" i="3"/>
  <c r="AL13" i="3"/>
  <c r="Y13" i="3"/>
  <c r="AE13" i="3"/>
  <c r="Z13" i="3"/>
  <c r="AG13" i="3"/>
  <c r="AH13" i="3"/>
  <c r="AI13" i="3"/>
  <c r="V13" i="3"/>
  <c r="S13" i="3"/>
  <c r="AF13" i="3"/>
  <c r="T13" i="3"/>
  <c r="U13" i="3"/>
  <c r="AA13" i="3"/>
  <c r="R13" i="3"/>
  <c r="AC13" i="3"/>
  <c r="AK37" i="3"/>
  <c r="AD37" i="3"/>
  <c r="AL37" i="3"/>
  <c r="AE37" i="3"/>
  <c r="AF37" i="3"/>
  <c r="AI37" i="3"/>
  <c r="AJ37" i="3"/>
  <c r="W37" i="3"/>
  <c r="T37" i="3"/>
  <c r="X37" i="3"/>
  <c r="AG37" i="3"/>
  <c r="Y37" i="3"/>
  <c r="AH37" i="3"/>
  <c r="Z37" i="3"/>
  <c r="S37" i="3"/>
  <c r="AA37" i="3"/>
  <c r="R37" i="3"/>
  <c r="AC37" i="3"/>
  <c r="U37" i="3"/>
  <c r="V37" i="3"/>
  <c r="AE27" i="3"/>
  <c r="AF27" i="3"/>
  <c r="T27" i="3"/>
  <c r="AG27" i="3"/>
  <c r="AC27" i="3"/>
  <c r="U27" i="3"/>
  <c r="AH27" i="3"/>
  <c r="V27" i="3"/>
  <c r="AK27" i="3"/>
  <c r="AD27" i="3"/>
  <c r="AL27" i="3"/>
  <c r="S27" i="3"/>
  <c r="R27" i="3"/>
  <c r="AJ27" i="3"/>
  <c r="W27" i="3"/>
  <c r="Y27" i="3"/>
  <c r="AI27" i="3"/>
  <c r="X27" i="3"/>
  <c r="Z27" i="3"/>
  <c r="AA27" i="3"/>
  <c r="AH16" i="3"/>
  <c r="V16" i="3"/>
  <c r="AI16" i="3"/>
  <c r="W16" i="3"/>
  <c r="AJ16" i="3"/>
  <c r="X16" i="3"/>
  <c r="AK16" i="3"/>
  <c r="Y16" i="3"/>
  <c r="AE16" i="3"/>
  <c r="AF16" i="3"/>
  <c r="AG16" i="3"/>
  <c r="AC16" i="3"/>
  <c r="AA16" i="3"/>
  <c r="AL16" i="3"/>
  <c r="T16" i="3"/>
  <c r="AD16" i="3"/>
  <c r="S16" i="3"/>
  <c r="U16" i="3"/>
  <c r="Z16" i="3"/>
  <c r="R16" i="3"/>
  <c r="AD36" i="3"/>
  <c r="AL36" i="3"/>
  <c r="AE36" i="3"/>
  <c r="AF36" i="3"/>
  <c r="AG36" i="3"/>
  <c r="AC36" i="3"/>
  <c r="AJ36" i="3"/>
  <c r="AK36" i="3"/>
  <c r="AH36" i="3"/>
  <c r="X36" i="3"/>
  <c r="AI36" i="3"/>
  <c r="Y36" i="3"/>
  <c r="Z36" i="3"/>
  <c r="S36" i="3"/>
  <c r="AA36" i="3"/>
  <c r="R36" i="3"/>
  <c r="T36" i="3"/>
  <c r="U36" i="3"/>
  <c r="V36" i="3"/>
  <c r="W36" i="3"/>
  <c r="AK12" i="3"/>
  <c r="X12" i="3"/>
  <c r="AD12" i="3"/>
  <c r="AL12" i="3"/>
  <c r="Y12" i="3"/>
  <c r="AE12" i="3"/>
  <c r="Z12" i="3"/>
  <c r="AF12" i="3"/>
  <c r="AA12" i="3"/>
  <c r="AH12" i="3"/>
  <c r="AI12" i="3"/>
  <c r="AJ12" i="3"/>
  <c r="W12" i="3"/>
  <c r="AG12" i="3"/>
  <c r="AC12" i="3"/>
  <c r="S12" i="3"/>
  <c r="U12" i="3"/>
  <c r="V12" i="3"/>
  <c r="R12" i="3"/>
  <c r="T12" i="3"/>
  <c r="AG33" i="3"/>
  <c r="AC33" i="3"/>
  <c r="AH33" i="3"/>
  <c r="V33" i="3"/>
  <c r="AI33" i="3"/>
  <c r="W33" i="3"/>
  <c r="AJ33" i="3"/>
  <c r="X33" i="3"/>
  <c r="AE33" i="3"/>
  <c r="AF33" i="3"/>
  <c r="AA33" i="3"/>
  <c r="R33" i="3"/>
  <c r="AD33" i="3"/>
  <c r="AK33" i="3"/>
  <c r="U33" i="3"/>
  <c r="AL33" i="3"/>
  <c r="S33" i="3"/>
  <c r="T33" i="3"/>
  <c r="Y33" i="3"/>
  <c r="Z33" i="3"/>
  <c r="AI14" i="3"/>
  <c r="W14" i="3"/>
  <c r="AJ14" i="3"/>
  <c r="X14" i="3"/>
  <c r="AK14" i="3"/>
  <c r="Y14" i="3"/>
  <c r="AD14" i="3"/>
  <c r="AL14" i="3"/>
  <c r="Z14" i="3"/>
  <c r="AF14" i="3"/>
  <c r="AG14" i="3"/>
  <c r="AH14" i="3"/>
  <c r="U14" i="3"/>
  <c r="AE14" i="3"/>
  <c r="T14" i="3"/>
  <c r="AC14" i="3"/>
  <c r="V14" i="3"/>
  <c r="R14" i="3"/>
  <c r="S14" i="3"/>
  <c r="AA14" i="3"/>
  <c r="AL11" i="3"/>
  <c r="X11" i="3"/>
  <c r="AE11" i="3"/>
  <c r="Y11" i="3"/>
  <c r="AF11" i="3"/>
  <c r="Z11" i="3"/>
  <c r="AG11" i="3"/>
  <c r="AC11" i="3"/>
  <c r="AA11" i="3"/>
  <c r="AI11" i="3"/>
  <c r="AJ11" i="3"/>
  <c r="AK11" i="3"/>
  <c r="W11" i="3"/>
  <c r="R11" i="3"/>
  <c r="T11" i="3"/>
  <c r="V11" i="3"/>
  <c r="AH11" i="3"/>
  <c r="AD11" i="3"/>
  <c r="S11" i="3"/>
  <c r="U11" i="3"/>
  <c r="AH48" i="3"/>
  <c r="AI48" i="3"/>
  <c r="AJ48" i="3"/>
  <c r="AK48" i="3"/>
  <c r="AG48" i="3"/>
  <c r="AC48" i="3"/>
  <c r="AD48" i="3"/>
  <c r="T48" i="3"/>
  <c r="AE48" i="3"/>
  <c r="U48" i="3"/>
  <c r="AF48" i="3"/>
  <c r="V48" i="3"/>
  <c r="Y48" i="3"/>
  <c r="AL48" i="3"/>
  <c r="W48" i="3"/>
  <c r="X48" i="3"/>
  <c r="Z48" i="3"/>
  <c r="S48" i="3"/>
  <c r="AA48" i="3"/>
  <c r="R48" i="3"/>
  <c r="B7" i="12"/>
  <c r="AA30" i="6"/>
  <c r="AM30" i="6"/>
  <c r="S30" i="6"/>
  <c r="AH30" i="6"/>
  <c r="F30" i="6"/>
  <c r="M30" i="6"/>
  <c r="AP30" i="6"/>
  <c r="D30" i="6"/>
  <c r="K30" i="6"/>
  <c r="AT30" i="6"/>
  <c r="AD30" i="6"/>
  <c r="V30" i="6"/>
  <c r="Q30" i="6"/>
  <c r="J30" i="6"/>
  <c r="Z30" i="6"/>
  <c r="AI30" i="6"/>
  <c r="AE30" i="6"/>
  <c r="W30" i="6"/>
  <c r="AF30" i="6"/>
  <c r="AS30" i="6"/>
  <c r="I30" i="6"/>
  <c r="AR30" i="6"/>
  <c r="O30" i="6"/>
  <c r="Y30" i="6"/>
  <c r="AK30" i="6"/>
  <c r="C30" i="6"/>
  <c r="AO30" i="6"/>
  <c r="U30" i="6"/>
  <c r="AJ30" i="6"/>
  <c r="G30" i="6"/>
  <c r="E30" i="6"/>
  <c r="L30" i="6"/>
  <c r="R30" i="6"/>
  <c r="X30" i="6"/>
  <c r="T30" i="6"/>
  <c r="B30" i="6"/>
  <c r="AB30" i="6"/>
  <c r="AC30" i="6"/>
  <c r="H30" i="6"/>
  <c r="AL30" i="6"/>
  <c r="P30" i="6"/>
  <c r="M31" i="8"/>
  <c r="M39" i="8"/>
  <c r="M40" i="8"/>
  <c r="M29" i="8"/>
  <c r="M34" i="8" s="1"/>
  <c r="M30" i="8"/>
  <c r="M26" i="8"/>
  <c r="I29" i="8"/>
  <c r="I34" i="8" s="1"/>
  <c r="I30" i="8"/>
  <c r="I31" i="8"/>
  <c r="M53" i="3"/>
  <c r="C53" i="3"/>
  <c r="E53" i="3"/>
  <c r="I39" i="8"/>
  <c r="I40" i="8"/>
  <c r="I26" i="8"/>
  <c r="B33" i="7"/>
  <c r="U9" i="4"/>
  <c r="P9" i="4"/>
  <c r="N9" i="4"/>
  <c r="V9" i="4"/>
  <c r="Q9" i="4"/>
  <c r="W9" i="4"/>
  <c r="R9" i="4"/>
  <c r="X9" i="4"/>
  <c r="M9" i="4"/>
  <c r="Y9" i="4"/>
  <c r="T9" i="4"/>
  <c r="O9" i="4"/>
  <c r="J53" i="3"/>
  <c r="L53" i="3"/>
  <c r="I53" i="3"/>
  <c r="K53" i="3"/>
  <c r="F53" i="3"/>
  <c r="A53" i="3"/>
  <c r="D53" i="3"/>
  <c r="AD26" i="7"/>
  <c r="AD35" i="7"/>
  <c r="AD40" i="7"/>
  <c r="AD30" i="7"/>
  <c r="AD31" i="7"/>
  <c r="AD29" i="7"/>
  <c r="AD34" i="7" s="1"/>
  <c r="AD39" i="7"/>
  <c r="U26" i="7"/>
  <c r="U30" i="7"/>
  <c r="U31" i="7"/>
  <c r="U29" i="7"/>
  <c r="U34" i="7" s="1"/>
  <c r="U40" i="7"/>
  <c r="U35" i="7"/>
  <c r="U39" i="7"/>
  <c r="X31" i="7"/>
  <c r="X29" i="7"/>
  <c r="X34" i="7" s="1"/>
  <c r="X40" i="7"/>
  <c r="X26" i="7"/>
  <c r="X35" i="7"/>
  <c r="X30" i="7"/>
  <c r="X39" i="7"/>
  <c r="S26" i="7"/>
  <c r="S35" i="7"/>
  <c r="S31" i="7"/>
  <c r="S30" i="7"/>
  <c r="S29" i="7"/>
  <c r="S34" i="7" s="1"/>
  <c r="S40" i="7"/>
  <c r="S39" i="7"/>
  <c r="V31" i="7"/>
  <c r="V35" i="7"/>
  <c r="V30" i="7"/>
  <c r="V26" i="7"/>
  <c r="V40" i="7"/>
  <c r="V29" i="7"/>
  <c r="V34" i="7" s="1"/>
  <c r="V39" i="7"/>
  <c r="Z29" i="7"/>
  <c r="Z34" i="7" s="1"/>
  <c r="Z30" i="7"/>
  <c r="Z35" i="7"/>
  <c r="Z26" i="7"/>
  <c r="Z31" i="7"/>
  <c r="Z40" i="7"/>
  <c r="Z39" i="7"/>
  <c r="Y26" i="7"/>
  <c r="Y40" i="7"/>
  <c r="Y35" i="7"/>
  <c r="Y31" i="7"/>
  <c r="Y29" i="7"/>
  <c r="Y34" i="7" s="1"/>
  <c r="Y30" i="7"/>
  <c r="Y39" i="7"/>
  <c r="Q26" i="7"/>
  <c r="Q40" i="7"/>
  <c r="Q30" i="7"/>
  <c r="Q31" i="7"/>
  <c r="Q29" i="7"/>
  <c r="Q34" i="7" s="1"/>
  <c r="Q35" i="7"/>
  <c r="Q39" i="7"/>
  <c r="T26" i="7"/>
  <c r="T31" i="7"/>
  <c r="T29" i="7"/>
  <c r="T34" i="7" s="1"/>
  <c r="T40" i="7"/>
  <c r="T35" i="7"/>
  <c r="T30" i="7"/>
  <c r="T39" i="7"/>
  <c r="AB26" i="7"/>
  <c r="AB31" i="7"/>
  <c r="AB30" i="7"/>
  <c r="AB35" i="7"/>
  <c r="AB40" i="7"/>
  <c r="AB29" i="7"/>
  <c r="AB34" i="7" s="1"/>
  <c r="AB39" i="7"/>
  <c r="AC26" i="7"/>
  <c r="AC40" i="7"/>
  <c r="AC29" i="7"/>
  <c r="AC34" i="7" s="1"/>
  <c r="AC31" i="7"/>
  <c r="AC30" i="7"/>
  <c r="AC35" i="7"/>
  <c r="AC39" i="7"/>
  <c r="AE26" i="7"/>
  <c r="AE40" i="7"/>
  <c r="AE35" i="7"/>
  <c r="AE29" i="7"/>
  <c r="AE34" i="7" s="1"/>
  <c r="AE31" i="7"/>
  <c r="AE30" i="7"/>
  <c r="AE39" i="7"/>
  <c r="R30" i="7"/>
  <c r="R35" i="7"/>
  <c r="R40" i="7"/>
  <c r="R31" i="7"/>
  <c r="R26" i="7"/>
  <c r="R29" i="7"/>
  <c r="R34" i="7" s="1"/>
  <c r="R39" i="7"/>
  <c r="W40" i="7"/>
  <c r="W31" i="7"/>
  <c r="W29" i="7"/>
  <c r="W34" i="7" s="1"/>
  <c r="W30" i="7"/>
  <c r="W26" i="7"/>
  <c r="W35" i="7"/>
  <c r="W39" i="7"/>
  <c r="AA26" i="7"/>
  <c r="AA35" i="7"/>
  <c r="AA31" i="7"/>
  <c r="AA29" i="7"/>
  <c r="AA34" i="7" s="1"/>
  <c r="AA30" i="7"/>
  <c r="AA40" i="7"/>
  <c r="AA39" i="7"/>
  <c r="AK33" i="6"/>
  <c r="AK27" i="6"/>
  <c r="AK32" i="6" s="1"/>
  <c r="AK29" i="6"/>
  <c r="AK38" i="6"/>
  <c r="AK28" i="6"/>
  <c r="AK37" i="6"/>
  <c r="G27" i="6"/>
  <c r="G32" i="6" s="1"/>
  <c r="G29" i="6"/>
  <c r="G37" i="6"/>
  <c r="G38" i="6"/>
  <c r="G28" i="6"/>
  <c r="G33" i="6"/>
  <c r="R28" i="6"/>
  <c r="R33" i="6"/>
  <c r="R38" i="6"/>
  <c r="R29" i="6"/>
  <c r="R37" i="6"/>
  <c r="R27" i="6"/>
  <c r="R32" i="6" s="1"/>
  <c r="B33" i="6"/>
  <c r="B29" i="6"/>
  <c r="B28" i="6"/>
  <c r="B27" i="6"/>
  <c r="B32" i="6" s="1"/>
  <c r="B37" i="6"/>
  <c r="B38" i="6"/>
  <c r="P38" i="6"/>
  <c r="P28" i="6"/>
  <c r="P27" i="6"/>
  <c r="P32" i="6" s="1"/>
  <c r="P29" i="6"/>
  <c r="P37" i="6"/>
  <c r="P33" i="6"/>
  <c r="S33" i="6"/>
  <c r="S28" i="6"/>
  <c r="S38" i="6"/>
  <c r="S29" i="6"/>
  <c r="S37" i="6"/>
  <c r="S27" i="6"/>
  <c r="S32" i="6" s="1"/>
  <c r="AH38" i="6"/>
  <c r="AH28" i="6"/>
  <c r="AH37" i="6"/>
  <c r="AH29" i="6"/>
  <c r="AH33" i="6"/>
  <c r="AH27" i="6"/>
  <c r="AH32" i="6" s="1"/>
  <c r="F29" i="6"/>
  <c r="F38" i="6"/>
  <c r="F37" i="6"/>
  <c r="F33" i="6"/>
  <c r="F28" i="6"/>
  <c r="F27" i="6"/>
  <c r="F32" i="6" s="1"/>
  <c r="M29" i="6"/>
  <c r="M37" i="6"/>
  <c r="M33" i="6"/>
  <c r="M38" i="6"/>
  <c r="M28" i="6"/>
  <c r="M27" i="6"/>
  <c r="M32" i="6" s="1"/>
  <c r="AP38" i="6"/>
  <c r="AP28" i="6"/>
  <c r="AP37" i="6"/>
  <c r="AP33" i="6"/>
  <c r="AP27" i="6"/>
  <c r="AP32" i="6" s="1"/>
  <c r="AP29" i="6"/>
  <c r="D37" i="6"/>
  <c r="D33" i="6"/>
  <c r="D29" i="6"/>
  <c r="D38" i="6"/>
  <c r="D28" i="6"/>
  <c r="D27" i="6"/>
  <c r="D32" i="6" s="1"/>
  <c r="U33" i="6"/>
  <c r="U27" i="6"/>
  <c r="U32" i="6" s="1"/>
  <c r="U37" i="6"/>
  <c r="U28" i="6"/>
  <c r="U38" i="6"/>
  <c r="U29" i="6"/>
  <c r="X38" i="6"/>
  <c r="X37" i="6"/>
  <c r="X29" i="6"/>
  <c r="X33" i="6"/>
  <c r="X27" i="6"/>
  <c r="X32" i="6" s="1"/>
  <c r="X28" i="6"/>
  <c r="AC33" i="6"/>
  <c r="AC27" i="6"/>
  <c r="AC32" i="6" s="1"/>
  <c r="AC28" i="6"/>
  <c r="AC29" i="6"/>
  <c r="AC37" i="6"/>
  <c r="AC38" i="6"/>
  <c r="E29" i="6"/>
  <c r="E27" i="6"/>
  <c r="E32" i="6" s="1"/>
  <c r="E37" i="6"/>
  <c r="E33" i="6"/>
  <c r="E38" i="6"/>
  <c r="E28" i="6"/>
  <c r="AG38" i="6"/>
  <c r="AG28" i="6"/>
  <c r="AG37" i="6"/>
  <c r="AG29" i="6"/>
  <c r="AG27" i="6"/>
  <c r="AG32" i="6" s="1"/>
  <c r="AG33" i="6"/>
  <c r="AN37" i="6"/>
  <c r="AN29" i="6"/>
  <c r="AN28" i="6"/>
  <c r="AN33" i="6"/>
  <c r="AN38" i="6"/>
  <c r="AN27" i="6"/>
  <c r="AN32" i="6" s="1"/>
  <c r="V29" i="6"/>
  <c r="V37" i="6"/>
  <c r="V38" i="6"/>
  <c r="V33" i="6"/>
  <c r="V27" i="6"/>
  <c r="V32" i="6" s="1"/>
  <c r="V28" i="6"/>
  <c r="N38" i="6"/>
  <c r="N28" i="6"/>
  <c r="N29" i="6"/>
  <c r="N27" i="6"/>
  <c r="N32" i="6" s="1"/>
  <c r="N37" i="6"/>
  <c r="N33" i="6"/>
  <c r="Q38" i="6"/>
  <c r="Q33" i="6"/>
  <c r="Q37" i="6"/>
  <c r="Q27" i="6"/>
  <c r="Q32" i="6" s="1"/>
  <c r="Q28" i="6"/>
  <c r="Q29" i="6"/>
  <c r="AJ33" i="6"/>
  <c r="AJ27" i="6"/>
  <c r="AJ32" i="6" s="1"/>
  <c r="AJ38" i="6"/>
  <c r="AJ28" i="6"/>
  <c r="AJ37" i="6"/>
  <c r="AJ29" i="6"/>
  <c r="AD29" i="6"/>
  <c r="AD37" i="6"/>
  <c r="AD33" i="6"/>
  <c r="AD27" i="6"/>
  <c r="AD32" i="6" s="1"/>
  <c r="AD38" i="6"/>
  <c r="AD28" i="6"/>
  <c r="AE29" i="6"/>
  <c r="AE38" i="6"/>
  <c r="AE28" i="6"/>
  <c r="AE37" i="6"/>
  <c r="AE33" i="6"/>
  <c r="AE27" i="6"/>
  <c r="AE32" i="6" s="1"/>
  <c r="AA27" i="6"/>
  <c r="AA32" i="6" s="1"/>
  <c r="AA28" i="6"/>
  <c r="AA33" i="6"/>
  <c r="AA38" i="6"/>
  <c r="AA37" i="6"/>
  <c r="AA29" i="6"/>
  <c r="J37" i="6"/>
  <c r="J38" i="6"/>
  <c r="J28" i="6"/>
  <c r="J27" i="6"/>
  <c r="J32" i="6" s="1"/>
  <c r="J29" i="6"/>
  <c r="J33" i="6"/>
  <c r="Z28" i="6"/>
  <c r="Z33" i="6"/>
  <c r="Z38" i="6"/>
  <c r="Z37" i="6"/>
  <c r="Z29" i="6"/>
  <c r="Z27" i="6"/>
  <c r="Z32" i="6" s="1"/>
  <c r="AM29" i="6"/>
  <c r="AM33" i="6"/>
  <c r="AM37" i="6"/>
  <c r="AM27" i="6"/>
  <c r="AM32" i="6" s="1"/>
  <c r="AM38" i="6"/>
  <c r="AM28" i="6"/>
  <c r="AI27" i="6"/>
  <c r="AI32" i="6" s="1"/>
  <c r="AI38" i="6"/>
  <c r="AI28" i="6"/>
  <c r="AI37" i="6"/>
  <c r="AI33" i="6"/>
  <c r="AI29" i="6"/>
  <c r="AO38" i="6"/>
  <c r="AO28" i="6"/>
  <c r="AO37" i="6"/>
  <c r="AO27" i="6"/>
  <c r="AO32" i="6" s="1"/>
  <c r="AO29" i="6"/>
  <c r="AO33" i="6"/>
  <c r="T33" i="6"/>
  <c r="T27" i="6"/>
  <c r="T32" i="6" s="1"/>
  <c r="T29" i="6"/>
  <c r="T28" i="6"/>
  <c r="T38" i="6"/>
  <c r="T37" i="6"/>
  <c r="H38" i="6"/>
  <c r="H28" i="6"/>
  <c r="H27" i="6"/>
  <c r="H32" i="6" s="1"/>
  <c r="H29" i="6"/>
  <c r="H37" i="6"/>
  <c r="H33" i="6"/>
  <c r="W29" i="6"/>
  <c r="W28" i="6"/>
  <c r="W38" i="6"/>
  <c r="W37" i="6"/>
  <c r="W33" i="6"/>
  <c r="W27" i="6"/>
  <c r="W32" i="6" s="1"/>
  <c r="AF37" i="6"/>
  <c r="AF38" i="6"/>
  <c r="AF29" i="6"/>
  <c r="AF33" i="6"/>
  <c r="AF28" i="6"/>
  <c r="AF27" i="6"/>
  <c r="AF32" i="6" s="1"/>
  <c r="AS33" i="6"/>
  <c r="AS29" i="6"/>
  <c r="AS27" i="6"/>
  <c r="AS32" i="6" s="1"/>
  <c r="AS38" i="6"/>
  <c r="AS28" i="6"/>
  <c r="AS37" i="6"/>
  <c r="I33" i="6"/>
  <c r="I38" i="6"/>
  <c r="I28" i="6"/>
  <c r="I27" i="6"/>
  <c r="I32" i="6" s="1"/>
  <c r="I29" i="6"/>
  <c r="I37" i="6"/>
  <c r="AR33" i="6"/>
  <c r="AR27" i="6"/>
  <c r="AR32" i="6" s="1"/>
  <c r="AR38" i="6"/>
  <c r="AR28" i="6"/>
  <c r="AR37" i="6"/>
  <c r="AR29" i="6"/>
  <c r="AQ27" i="6"/>
  <c r="AQ32" i="6" s="1"/>
  <c r="AQ38" i="6"/>
  <c r="AQ28" i="6"/>
  <c r="AQ37" i="6"/>
  <c r="AQ33" i="6"/>
  <c r="AQ29" i="6"/>
  <c r="C33" i="6"/>
  <c r="C29" i="6"/>
  <c r="C38" i="6"/>
  <c r="C28" i="6"/>
  <c r="C27" i="6"/>
  <c r="C32" i="6" s="1"/>
  <c r="C37" i="6"/>
  <c r="L37" i="6"/>
  <c r="L33" i="6"/>
  <c r="L29" i="6"/>
  <c r="L38" i="6"/>
  <c r="L28" i="6"/>
  <c r="L27" i="6"/>
  <c r="L32" i="6" s="1"/>
  <c r="AB33" i="6"/>
  <c r="AB27" i="6"/>
  <c r="AB32" i="6" s="1"/>
  <c r="AB28" i="6"/>
  <c r="AB29" i="6"/>
  <c r="AB38" i="6"/>
  <c r="AB37" i="6"/>
  <c r="AL29" i="6"/>
  <c r="AL37" i="6"/>
  <c r="AL33" i="6"/>
  <c r="AL27" i="6"/>
  <c r="AL32" i="6" s="1"/>
  <c r="AL38" i="6"/>
  <c r="AL28" i="6"/>
  <c r="K33" i="6"/>
  <c r="K29" i="6"/>
  <c r="K38" i="6"/>
  <c r="K28" i="6"/>
  <c r="K27" i="6"/>
  <c r="K32" i="6" s="1"/>
  <c r="K37" i="6"/>
  <c r="AT33" i="6"/>
  <c r="AT37" i="6"/>
  <c r="AT38" i="6"/>
  <c r="AT28" i="6"/>
  <c r="AT27" i="6"/>
  <c r="AT32" i="6" s="1"/>
  <c r="AT29" i="6"/>
  <c r="O27" i="6"/>
  <c r="O32" i="6" s="1"/>
  <c r="O28" i="6"/>
  <c r="O29" i="6"/>
  <c r="O38" i="6"/>
  <c r="O37" i="6"/>
  <c r="O33" i="6"/>
  <c r="Y28" i="6"/>
  <c r="Y38" i="6"/>
  <c r="Y37" i="6"/>
  <c r="Y27" i="6"/>
  <c r="Y32" i="6" s="1"/>
  <c r="Y29" i="6"/>
  <c r="Y33" i="6"/>
  <c r="H41" i="8"/>
  <c r="N41" i="8"/>
  <c r="B41" i="8"/>
  <c r="C41" i="8"/>
  <c r="I34" i="3"/>
  <c r="L38" i="3"/>
  <c r="E41" i="8"/>
  <c r="G25" i="3"/>
  <c r="G41" i="8"/>
  <c r="L41" i="8"/>
  <c r="A9" i="3"/>
  <c r="A10" i="3"/>
  <c r="K41" i="8"/>
  <c r="J41" i="8"/>
  <c r="F41" i="8"/>
  <c r="O41" i="8"/>
  <c r="D41" i="8"/>
  <c r="P41" i="8"/>
  <c r="B41" i="7"/>
  <c r="H39" i="4"/>
  <c r="I39" i="4"/>
  <c r="E39" i="4"/>
  <c r="F39" i="4"/>
  <c r="G39" i="4"/>
  <c r="D39" i="4"/>
  <c r="D48" i="4"/>
  <c r="E48" i="4"/>
  <c r="F48" i="4"/>
  <c r="G48" i="4"/>
  <c r="H48" i="4"/>
  <c r="I48" i="4"/>
  <c r="D41" i="4"/>
  <c r="E41" i="4"/>
  <c r="F41" i="4"/>
  <c r="G41" i="4"/>
  <c r="H41" i="4"/>
  <c r="I41" i="4"/>
  <c r="D45" i="4"/>
  <c r="E45" i="4"/>
  <c r="F45" i="4"/>
  <c r="H45" i="4"/>
  <c r="I45" i="4"/>
  <c r="G45" i="4"/>
  <c r="H47" i="4"/>
  <c r="I47" i="4"/>
  <c r="G47" i="4"/>
  <c r="D47" i="4"/>
  <c r="E47" i="4"/>
  <c r="F47" i="4"/>
  <c r="D49" i="4"/>
  <c r="E49" i="4"/>
  <c r="F49" i="4"/>
  <c r="I49" i="4"/>
  <c r="G49" i="4"/>
  <c r="H49" i="4"/>
  <c r="H43" i="4"/>
  <c r="I43" i="4"/>
  <c r="F43" i="4"/>
  <c r="G43" i="4"/>
  <c r="D43" i="4"/>
  <c r="E43" i="4"/>
  <c r="F50" i="4"/>
  <c r="G50" i="4"/>
  <c r="H50" i="4"/>
  <c r="D50" i="4"/>
  <c r="E50" i="4"/>
  <c r="I50" i="4"/>
  <c r="D52" i="4"/>
  <c r="E52" i="4"/>
  <c r="F52" i="4"/>
  <c r="G52" i="4"/>
  <c r="H52" i="4"/>
  <c r="I52" i="4"/>
  <c r="F46" i="4"/>
  <c r="G46" i="4"/>
  <c r="H46" i="4"/>
  <c r="D46" i="4"/>
  <c r="E46" i="4"/>
  <c r="I46" i="4"/>
  <c r="D40" i="4"/>
  <c r="E40" i="4"/>
  <c r="F40" i="4"/>
  <c r="G40" i="4"/>
  <c r="H40" i="4"/>
  <c r="I40" i="4"/>
  <c r="D44" i="4"/>
  <c r="E44" i="4"/>
  <c r="F44" i="4"/>
  <c r="G44" i="4"/>
  <c r="H44" i="4"/>
  <c r="I44" i="4"/>
  <c r="F42" i="4"/>
  <c r="G42" i="4"/>
  <c r="H42" i="4"/>
  <c r="D42" i="4"/>
  <c r="E42" i="4"/>
  <c r="I42" i="4"/>
  <c r="D53" i="4"/>
  <c r="E53" i="4"/>
  <c r="F53" i="4"/>
  <c r="G53" i="4"/>
  <c r="H53" i="4"/>
  <c r="I53" i="4"/>
  <c r="H51" i="4"/>
  <c r="I51" i="4"/>
  <c r="D51" i="4"/>
  <c r="E51" i="4"/>
  <c r="F51" i="4"/>
  <c r="G51" i="4"/>
  <c r="U6" i="12"/>
  <c r="C6" i="12"/>
  <c r="C28" i="7"/>
  <c r="X6" i="12"/>
  <c r="G6" i="12"/>
  <c r="G28" i="7"/>
  <c r="K6" i="12"/>
  <c r="K28" i="7"/>
  <c r="E6" i="12"/>
  <c r="E28" i="7"/>
  <c r="L6" i="12"/>
  <c r="L28" i="7"/>
  <c r="V6" i="12"/>
  <c r="N6" i="12"/>
  <c r="N28" i="7"/>
  <c r="T6" i="12"/>
  <c r="AB6" i="12"/>
  <c r="D6" i="12"/>
  <c r="D28" i="7"/>
  <c r="Y6" i="12"/>
  <c r="R6" i="12"/>
  <c r="S6" i="12"/>
  <c r="O6" i="12"/>
  <c r="O28" i="7"/>
  <c r="P6" i="12"/>
  <c r="P28" i="7"/>
  <c r="AE6" i="12"/>
  <c r="W6" i="12"/>
  <c r="M6" i="12"/>
  <c r="M28" i="7"/>
  <c r="Q6" i="12"/>
  <c r="AA6" i="12"/>
  <c r="AC6" i="12"/>
  <c r="J6" i="12"/>
  <c r="J28" i="7"/>
  <c r="H6" i="12"/>
  <c r="H28" i="7"/>
  <c r="F6" i="12"/>
  <c r="F28" i="7"/>
  <c r="Z6" i="12"/>
  <c r="AD6" i="12"/>
  <c r="I6" i="12"/>
  <c r="I28" i="7"/>
  <c r="A48" i="4"/>
  <c r="A46" i="4"/>
  <c r="A18" i="4"/>
  <c r="A49" i="4"/>
  <c r="A21" i="4"/>
  <c r="A35" i="4"/>
  <c r="A12" i="4"/>
  <c r="A40" i="4"/>
  <c r="A15" i="4"/>
  <c r="A44" i="4"/>
  <c r="A42" i="4"/>
  <c r="A27" i="4"/>
  <c r="A51" i="4"/>
  <c r="A33" i="4"/>
  <c r="A25" i="4"/>
  <c r="A20" i="4"/>
  <c r="A38" i="4"/>
  <c r="A10" i="4"/>
  <c r="A53" i="4"/>
  <c r="A36" i="4"/>
  <c r="A29" i="4"/>
  <c r="A31" i="4"/>
  <c r="A19" i="4"/>
  <c r="A22" i="4"/>
  <c r="A45" i="4"/>
  <c r="A26" i="4"/>
  <c r="A16" i="4"/>
  <c r="A24" i="4"/>
  <c r="A13" i="4"/>
  <c r="A39" i="4"/>
  <c r="A41" i="4"/>
  <c r="A23" i="4"/>
  <c r="A32" i="4"/>
  <c r="A30" i="4"/>
  <c r="A11" i="4"/>
  <c r="A17" i="4"/>
  <c r="A52" i="4"/>
  <c r="A47" i="4"/>
  <c r="A37" i="4"/>
  <c r="A43" i="4"/>
  <c r="A50" i="4"/>
  <c r="A28" i="4"/>
  <c r="A14" i="4"/>
  <c r="A34" i="4"/>
  <c r="Q24" i="6"/>
  <c r="B4" i="12"/>
  <c r="P24" i="6"/>
  <c r="N12" i="5"/>
  <c r="O24" i="6"/>
  <c r="Y24" i="6"/>
  <c r="AL24" i="6"/>
  <c r="W24" i="6"/>
  <c r="AA24" i="6"/>
  <c r="S24" i="6"/>
  <c r="AD24" i="6"/>
  <c r="V24" i="6"/>
  <c r="J24" i="6"/>
  <c r="AO24" i="6"/>
  <c r="I24" i="6"/>
  <c r="R24" i="6"/>
  <c r="X24" i="6"/>
  <c r="N24" i="6"/>
  <c r="AP24" i="6"/>
  <c r="U24" i="6"/>
  <c r="AH24" i="6"/>
  <c r="D24" i="6"/>
  <c r="AG24" i="6"/>
  <c r="AK24" i="6"/>
  <c r="AE24" i="6"/>
  <c r="AF24" i="6"/>
  <c r="F24" i="6"/>
  <c r="L24" i="6"/>
  <c r="T24" i="6"/>
  <c r="B24" i="6"/>
  <c r="AT24" i="6"/>
  <c r="AR24" i="6"/>
  <c r="AJ24" i="6"/>
  <c r="N17" i="5"/>
  <c r="AI24" i="6"/>
  <c r="AN24" i="6"/>
  <c r="C24" i="6"/>
  <c r="AQ24" i="6"/>
  <c r="AS24" i="6"/>
  <c r="AM24" i="6"/>
  <c r="Z24" i="6"/>
  <c r="H24" i="6"/>
  <c r="AC24" i="6"/>
  <c r="M24" i="6"/>
  <c r="AB24" i="6"/>
  <c r="E24" i="6"/>
  <c r="K24" i="6"/>
  <c r="G24" i="6"/>
  <c r="N5" i="5"/>
  <c r="N15" i="5"/>
  <c r="N9" i="5"/>
  <c r="N7" i="5"/>
  <c r="N14" i="5"/>
  <c r="N11" i="5"/>
  <c r="N16" i="5"/>
  <c r="N10" i="5"/>
  <c r="N8" i="5"/>
  <c r="N13" i="5"/>
  <c r="M41" i="8" l="1"/>
  <c r="AD10" i="3"/>
  <c r="AL10" i="3"/>
  <c r="W10" i="3"/>
  <c r="AE10" i="3"/>
  <c r="X10" i="3"/>
  <c r="AF10" i="3"/>
  <c r="AC10" i="3"/>
  <c r="Y10" i="3"/>
  <c r="AG10" i="3"/>
  <c r="Z10" i="3"/>
  <c r="AI10" i="3"/>
  <c r="AJ10" i="3"/>
  <c r="AK10" i="3"/>
  <c r="V10" i="3"/>
  <c r="S10" i="3"/>
  <c r="U10" i="3"/>
  <c r="AA10" i="3"/>
  <c r="AH10" i="3"/>
  <c r="T10" i="3"/>
  <c r="R10" i="3"/>
  <c r="AE9" i="3"/>
  <c r="W9" i="3"/>
  <c r="AF9" i="3"/>
  <c r="X9" i="3"/>
  <c r="AG9" i="3"/>
  <c r="Y9" i="3"/>
  <c r="AH9" i="3"/>
  <c r="Z9" i="3"/>
  <c r="AJ9" i="3"/>
  <c r="AK9" i="3"/>
  <c r="AD9" i="3"/>
  <c r="AL9" i="3"/>
  <c r="V9" i="3"/>
  <c r="U9" i="3"/>
  <c r="AA9" i="3"/>
  <c r="AI9" i="3"/>
  <c r="S9" i="3"/>
  <c r="T9" i="3"/>
  <c r="AC9" i="3"/>
  <c r="R9" i="3"/>
  <c r="AK53" i="3"/>
  <c r="AD53" i="3"/>
  <c r="AL53" i="3"/>
  <c r="AE53" i="3"/>
  <c r="AF53" i="3"/>
  <c r="AJ53" i="3"/>
  <c r="W53" i="3"/>
  <c r="X53" i="3"/>
  <c r="AG53" i="3"/>
  <c r="Y53" i="3"/>
  <c r="AH53" i="3"/>
  <c r="Z53" i="3"/>
  <c r="AI53" i="3"/>
  <c r="AC53" i="3"/>
  <c r="S53" i="3"/>
  <c r="AA53" i="3"/>
  <c r="R53" i="3"/>
  <c r="T53" i="3"/>
  <c r="U53" i="3"/>
  <c r="V53" i="3"/>
  <c r="R4" i="12"/>
  <c r="H4" i="12"/>
  <c r="W12" i="12"/>
  <c r="Y4" i="12"/>
  <c r="X4" i="12"/>
  <c r="K4" i="12"/>
  <c r="S7" i="12"/>
  <c r="G4" i="12"/>
  <c r="AE12" i="12"/>
  <c r="L4" i="12"/>
  <c r="O4" i="12"/>
  <c r="N7" i="12"/>
  <c r="M7" i="12"/>
  <c r="V4" i="12"/>
  <c r="I4" i="12"/>
  <c r="J4" i="12"/>
  <c r="D7" i="12"/>
  <c r="C4" i="12"/>
  <c r="Q4" i="12"/>
  <c r="F7" i="12"/>
  <c r="AD4" i="12"/>
  <c r="AC12" i="12"/>
  <c r="E7" i="12"/>
  <c r="AB7" i="12"/>
  <c r="U4" i="12"/>
  <c r="Z12" i="12"/>
  <c r="AA4" i="12"/>
  <c r="T7" i="12"/>
  <c r="E6" i="6"/>
  <c r="F6" i="6"/>
  <c r="D6" i="6"/>
  <c r="E35" i="7"/>
  <c r="E32" i="7"/>
  <c r="K35" i="7"/>
  <c r="K32" i="7"/>
  <c r="O35" i="7"/>
  <c r="O32" i="7"/>
  <c r="F35" i="7"/>
  <c r="F32" i="7"/>
  <c r="N35" i="7"/>
  <c r="N32" i="7"/>
  <c r="M35" i="7"/>
  <c r="M32" i="7"/>
  <c r="E8" i="6"/>
  <c r="P35" i="7"/>
  <c r="P32" i="7"/>
  <c r="G35" i="7"/>
  <c r="G32" i="7"/>
  <c r="H35" i="7"/>
  <c r="H32" i="7"/>
  <c r="L35" i="7"/>
  <c r="L32" i="7"/>
  <c r="I35" i="7"/>
  <c r="I32" i="7"/>
  <c r="J35" i="7"/>
  <c r="J32" i="7"/>
  <c r="D35" i="7"/>
  <c r="D32" i="7"/>
  <c r="C35" i="7"/>
  <c r="C32" i="7"/>
  <c r="I14" i="3"/>
  <c r="F8" i="6"/>
  <c r="M36" i="8"/>
  <c r="M42" i="8" s="1"/>
  <c r="M43" i="8" s="1"/>
  <c r="D8" i="6"/>
  <c r="I41" i="8"/>
  <c r="X12" i="4"/>
  <c r="Q12" i="4"/>
  <c r="Y12" i="4"/>
  <c r="R12" i="4"/>
  <c r="V12" i="4"/>
  <c r="O12" i="4"/>
  <c r="P12" i="4"/>
  <c r="T12" i="4"/>
  <c r="M12" i="4"/>
  <c r="U12" i="4"/>
  <c r="W12" i="4"/>
  <c r="N12" i="4"/>
  <c r="AM31" i="6"/>
  <c r="AC33" i="7"/>
  <c r="V47" i="4"/>
  <c r="O47" i="4"/>
  <c r="W47" i="4"/>
  <c r="P47" i="4"/>
  <c r="X47" i="4"/>
  <c r="Q47" i="4"/>
  <c r="Y47" i="4"/>
  <c r="R47" i="4"/>
  <c r="T47" i="4"/>
  <c r="M47" i="4"/>
  <c r="U47" i="4"/>
  <c r="N47" i="4"/>
  <c r="T33" i="4"/>
  <c r="M33" i="4"/>
  <c r="U33" i="4"/>
  <c r="N33" i="4"/>
  <c r="X33" i="4"/>
  <c r="Q33" i="4"/>
  <c r="R33" i="4"/>
  <c r="V33" i="4"/>
  <c r="O33" i="4"/>
  <c r="P33" i="4"/>
  <c r="W33" i="4"/>
  <c r="Y33" i="4"/>
  <c r="T14" i="4"/>
  <c r="M14" i="4"/>
  <c r="U14" i="4"/>
  <c r="N14" i="4"/>
  <c r="V14" i="4"/>
  <c r="O14" i="4"/>
  <c r="W14" i="4"/>
  <c r="P14" i="4"/>
  <c r="X14" i="4"/>
  <c r="Y14" i="4"/>
  <c r="R14" i="4"/>
  <c r="Q14" i="4"/>
  <c r="X16" i="4"/>
  <c r="Q16" i="4"/>
  <c r="Y16" i="4"/>
  <c r="R16" i="4"/>
  <c r="V16" i="4"/>
  <c r="O16" i="4"/>
  <c r="N16" i="4"/>
  <c r="P16" i="4"/>
  <c r="W16" i="4"/>
  <c r="M16" i="4"/>
  <c r="T16" i="4"/>
  <c r="U16" i="4"/>
  <c r="T42" i="4"/>
  <c r="M42" i="4"/>
  <c r="U42" i="4"/>
  <c r="N42" i="4"/>
  <c r="V42" i="4"/>
  <c r="O42" i="4"/>
  <c r="W42" i="4"/>
  <c r="P42" i="4"/>
  <c r="X42" i="4"/>
  <c r="Y42" i="4"/>
  <c r="Q42" i="4"/>
  <c r="R42" i="4"/>
  <c r="T30" i="4"/>
  <c r="M30" i="4"/>
  <c r="U30" i="4"/>
  <c r="N30" i="4"/>
  <c r="V30" i="4"/>
  <c r="O30" i="4"/>
  <c r="W30" i="4"/>
  <c r="P30" i="4"/>
  <c r="Q30" i="4"/>
  <c r="R30" i="4"/>
  <c r="Y30" i="4"/>
  <c r="X30" i="4"/>
  <c r="T26" i="4"/>
  <c r="M26" i="4"/>
  <c r="U26" i="4"/>
  <c r="N26" i="4"/>
  <c r="V26" i="4"/>
  <c r="O26" i="4"/>
  <c r="W26" i="4"/>
  <c r="P26" i="4"/>
  <c r="R26" i="4"/>
  <c r="Q26" i="4"/>
  <c r="X26" i="4"/>
  <c r="Y26" i="4"/>
  <c r="X44" i="4"/>
  <c r="Q44" i="4"/>
  <c r="Y44" i="4"/>
  <c r="R44" i="4"/>
  <c r="V44" i="4"/>
  <c r="O44" i="4"/>
  <c r="P44" i="4"/>
  <c r="T44" i="4"/>
  <c r="M44" i="4"/>
  <c r="N44" i="4"/>
  <c r="U44" i="4"/>
  <c r="W44" i="4"/>
  <c r="T50" i="4"/>
  <c r="M50" i="4"/>
  <c r="U50" i="4"/>
  <c r="N50" i="4"/>
  <c r="V50" i="4"/>
  <c r="O50" i="4"/>
  <c r="W50" i="4"/>
  <c r="P50" i="4"/>
  <c r="X50" i="4"/>
  <c r="Y50" i="4"/>
  <c r="R50" i="4"/>
  <c r="Q50" i="4"/>
  <c r="X32" i="4"/>
  <c r="Q32" i="4"/>
  <c r="Y32" i="4"/>
  <c r="R32" i="4"/>
  <c r="V32" i="4"/>
  <c r="O32" i="4"/>
  <c r="T32" i="4"/>
  <c r="U32" i="4"/>
  <c r="W32" i="4"/>
  <c r="M32" i="4"/>
  <c r="N32" i="4"/>
  <c r="P32" i="4"/>
  <c r="T45" i="4"/>
  <c r="M45" i="4"/>
  <c r="U45" i="4"/>
  <c r="N45" i="4"/>
  <c r="X45" i="4"/>
  <c r="Q45" i="4"/>
  <c r="Y45" i="4"/>
  <c r="O45" i="4"/>
  <c r="P45" i="4"/>
  <c r="R45" i="4"/>
  <c r="V45" i="4"/>
  <c r="W45" i="4"/>
  <c r="T38" i="4"/>
  <c r="M38" i="4"/>
  <c r="U38" i="4"/>
  <c r="N38" i="4"/>
  <c r="V38" i="4"/>
  <c r="O38" i="4"/>
  <c r="W38" i="4"/>
  <c r="P38" i="4"/>
  <c r="Y38" i="4"/>
  <c r="Q38" i="4"/>
  <c r="R38" i="4"/>
  <c r="X38" i="4"/>
  <c r="V15" i="4"/>
  <c r="O15" i="4"/>
  <c r="W15" i="4"/>
  <c r="P15" i="4"/>
  <c r="X15" i="4"/>
  <c r="Q15" i="4"/>
  <c r="Y15" i="4"/>
  <c r="R15" i="4"/>
  <c r="T15" i="4"/>
  <c r="M15" i="4"/>
  <c r="U15" i="4"/>
  <c r="N15" i="4"/>
  <c r="X48" i="4"/>
  <c r="Q48" i="4"/>
  <c r="Y48" i="4"/>
  <c r="R48" i="4"/>
  <c r="V48" i="4"/>
  <c r="O48" i="4"/>
  <c r="N48" i="4"/>
  <c r="P48" i="4"/>
  <c r="W48" i="4"/>
  <c r="M48" i="4"/>
  <c r="U48" i="4"/>
  <c r="T48" i="4"/>
  <c r="L31" i="6"/>
  <c r="AE31" i="6"/>
  <c r="AD31" i="6"/>
  <c r="AJ31" i="6"/>
  <c r="D31" i="6"/>
  <c r="AH31" i="6"/>
  <c r="R31" i="6"/>
  <c r="AK31" i="6"/>
  <c r="T33" i="7"/>
  <c r="U33" i="7"/>
  <c r="T41" i="4"/>
  <c r="M41" i="4"/>
  <c r="U41" i="4"/>
  <c r="N41" i="4"/>
  <c r="X41" i="4"/>
  <c r="Q41" i="4"/>
  <c r="O41" i="4"/>
  <c r="P41" i="4"/>
  <c r="R41" i="4"/>
  <c r="W41" i="4"/>
  <c r="V41" i="4"/>
  <c r="Y41" i="4"/>
  <c r="AE33" i="7"/>
  <c r="V43" i="4"/>
  <c r="O43" i="4"/>
  <c r="W43" i="4"/>
  <c r="P43" i="4"/>
  <c r="X43" i="4"/>
  <c r="Q43" i="4"/>
  <c r="Y43" i="4"/>
  <c r="R43" i="4"/>
  <c r="T43" i="4"/>
  <c r="M43" i="4"/>
  <c r="U43" i="4"/>
  <c r="N43" i="4"/>
  <c r="V23" i="4"/>
  <c r="O23" i="4"/>
  <c r="W23" i="4"/>
  <c r="P23" i="4"/>
  <c r="X23" i="4"/>
  <c r="Q23" i="4"/>
  <c r="Y23" i="4"/>
  <c r="R23" i="4"/>
  <c r="T23" i="4"/>
  <c r="M23" i="4"/>
  <c r="N23" i="4"/>
  <c r="U23" i="4"/>
  <c r="T22" i="4"/>
  <c r="M22" i="4"/>
  <c r="U22" i="4"/>
  <c r="N22" i="4"/>
  <c r="V22" i="4"/>
  <c r="O22" i="4"/>
  <c r="W22" i="4"/>
  <c r="P22" i="4"/>
  <c r="X22" i="4"/>
  <c r="Q22" i="4"/>
  <c r="Y22" i="4"/>
  <c r="R22" i="4"/>
  <c r="X20" i="4"/>
  <c r="Q20" i="4"/>
  <c r="Y20" i="4"/>
  <c r="R20" i="4"/>
  <c r="V20" i="4"/>
  <c r="O20" i="4"/>
  <c r="M20" i="4"/>
  <c r="N20" i="4"/>
  <c r="P20" i="4"/>
  <c r="U20" i="4"/>
  <c r="W20" i="4"/>
  <c r="T20" i="4"/>
  <c r="X40" i="4"/>
  <c r="Q40" i="4"/>
  <c r="Y40" i="4"/>
  <c r="R40" i="4"/>
  <c r="V40" i="4"/>
  <c r="O40" i="4"/>
  <c r="T40" i="4"/>
  <c r="U40" i="4"/>
  <c r="N40" i="4"/>
  <c r="W40" i="4"/>
  <c r="M40" i="4"/>
  <c r="P40" i="4"/>
  <c r="AT31" i="6"/>
  <c r="AQ31" i="6"/>
  <c r="AS31" i="6"/>
  <c r="R33" i="7"/>
  <c r="V33" i="7"/>
  <c r="S33" i="7"/>
  <c r="V19" i="4"/>
  <c r="O19" i="4"/>
  <c r="W19" i="4"/>
  <c r="P19" i="4"/>
  <c r="X19" i="4"/>
  <c r="Q19" i="4"/>
  <c r="Y19" i="4"/>
  <c r="R19" i="4"/>
  <c r="T19" i="4"/>
  <c r="M19" i="4"/>
  <c r="N19" i="4"/>
  <c r="U19" i="4"/>
  <c r="T31" i="6"/>
  <c r="AC31" i="6"/>
  <c r="I31" i="6"/>
  <c r="H31" i="6"/>
  <c r="AG31" i="6"/>
  <c r="G31" i="6"/>
  <c r="X33" i="7"/>
  <c r="X52" i="4"/>
  <c r="Q52" i="4"/>
  <c r="Y52" i="4"/>
  <c r="R52" i="4"/>
  <c r="V52" i="4"/>
  <c r="O52" i="4"/>
  <c r="M52" i="4"/>
  <c r="N52" i="4"/>
  <c r="P52" i="4"/>
  <c r="U52" i="4"/>
  <c r="T52" i="4"/>
  <c r="W52" i="4"/>
  <c r="T29" i="4"/>
  <c r="M29" i="4"/>
  <c r="U29" i="4"/>
  <c r="N29" i="4"/>
  <c r="X29" i="4"/>
  <c r="Q29" i="4"/>
  <c r="V29" i="4"/>
  <c r="W29" i="4"/>
  <c r="P29" i="4"/>
  <c r="O29" i="4"/>
  <c r="R29" i="4"/>
  <c r="Y29" i="4"/>
  <c r="V51" i="4"/>
  <c r="O51" i="4"/>
  <c r="W51" i="4"/>
  <c r="P51" i="4"/>
  <c r="X51" i="4"/>
  <c r="Q51" i="4"/>
  <c r="Y51" i="4"/>
  <c r="R51" i="4"/>
  <c r="T51" i="4"/>
  <c r="M51" i="4"/>
  <c r="U51" i="4"/>
  <c r="N51" i="4"/>
  <c r="AF31" i="6"/>
  <c r="Q31" i="6"/>
  <c r="AN31" i="6"/>
  <c r="E31" i="6"/>
  <c r="M31" i="6"/>
  <c r="B31" i="6"/>
  <c r="Y33" i="7"/>
  <c r="W31" i="6"/>
  <c r="F31" i="6"/>
  <c r="T13" i="4"/>
  <c r="M13" i="4"/>
  <c r="U13" i="4"/>
  <c r="N13" i="4"/>
  <c r="X13" i="4"/>
  <c r="Q13" i="4"/>
  <c r="Y13" i="4"/>
  <c r="O13" i="4"/>
  <c r="P13" i="4"/>
  <c r="R13" i="4"/>
  <c r="V13" i="4"/>
  <c r="W13" i="4"/>
  <c r="T21" i="4"/>
  <c r="M21" i="4"/>
  <c r="U21" i="4"/>
  <c r="N21" i="4"/>
  <c r="X21" i="4"/>
  <c r="Q21" i="4"/>
  <c r="V21" i="4"/>
  <c r="W21" i="4"/>
  <c r="Y21" i="4"/>
  <c r="O21" i="4"/>
  <c r="P21" i="4"/>
  <c r="R21" i="4"/>
  <c r="T34" i="4"/>
  <c r="M34" i="4"/>
  <c r="U34" i="4"/>
  <c r="N34" i="4"/>
  <c r="V34" i="4"/>
  <c r="O34" i="4"/>
  <c r="W34" i="4"/>
  <c r="P34" i="4"/>
  <c r="Q34" i="4"/>
  <c r="R34" i="4"/>
  <c r="X34" i="4"/>
  <c r="Y34" i="4"/>
  <c r="T17" i="4"/>
  <c r="M17" i="4"/>
  <c r="U17" i="4"/>
  <c r="N17" i="4"/>
  <c r="X17" i="4"/>
  <c r="Q17" i="4"/>
  <c r="W17" i="4"/>
  <c r="Y17" i="4"/>
  <c r="O17" i="4"/>
  <c r="P17" i="4"/>
  <c r="R17" i="4"/>
  <c r="V17" i="4"/>
  <c r="X24" i="4"/>
  <c r="Q24" i="4"/>
  <c r="Y24" i="4"/>
  <c r="R24" i="4"/>
  <c r="V24" i="4"/>
  <c r="O24" i="4"/>
  <c r="W24" i="4"/>
  <c r="M24" i="4"/>
  <c r="N24" i="4"/>
  <c r="P24" i="4"/>
  <c r="T24" i="4"/>
  <c r="U24" i="4"/>
  <c r="X36" i="4"/>
  <c r="Q36" i="4"/>
  <c r="Y36" i="4"/>
  <c r="R36" i="4"/>
  <c r="V36" i="4"/>
  <c r="O36" i="4"/>
  <c r="T36" i="4"/>
  <c r="U36" i="4"/>
  <c r="W36" i="4"/>
  <c r="P36" i="4"/>
  <c r="M36" i="4"/>
  <c r="N36" i="4"/>
  <c r="V27" i="4"/>
  <c r="O27" i="4"/>
  <c r="W27" i="4"/>
  <c r="P27" i="4"/>
  <c r="X27" i="4"/>
  <c r="Q27" i="4"/>
  <c r="Y27" i="4"/>
  <c r="R27" i="4"/>
  <c r="T27" i="4"/>
  <c r="M27" i="4"/>
  <c r="N27" i="4"/>
  <c r="U27" i="4"/>
  <c r="T49" i="4"/>
  <c r="M49" i="4"/>
  <c r="U49" i="4"/>
  <c r="N49" i="4"/>
  <c r="X49" i="4"/>
  <c r="Q49" i="4"/>
  <c r="W49" i="4"/>
  <c r="Y49" i="4"/>
  <c r="O49" i="4"/>
  <c r="P49" i="4"/>
  <c r="V49" i="4"/>
  <c r="R49" i="4"/>
  <c r="X31" i="6"/>
  <c r="AA33" i="7"/>
  <c r="W33" i="7"/>
  <c r="Q33" i="7"/>
  <c r="AD33" i="7"/>
  <c r="N31" i="6"/>
  <c r="V31" i="4"/>
  <c r="O31" i="4"/>
  <c r="W31" i="4"/>
  <c r="P31" i="4"/>
  <c r="X31" i="4"/>
  <c r="Q31" i="4"/>
  <c r="Y31" i="4"/>
  <c r="R31" i="4"/>
  <c r="T31" i="4"/>
  <c r="M31" i="4"/>
  <c r="N31" i="4"/>
  <c r="U31" i="4"/>
  <c r="V11" i="4"/>
  <c r="O11" i="4"/>
  <c r="W11" i="4"/>
  <c r="P11" i="4"/>
  <c r="X11" i="4"/>
  <c r="Q11" i="4"/>
  <c r="Y11" i="4"/>
  <c r="R11" i="4"/>
  <c r="T11" i="4"/>
  <c r="M11" i="4"/>
  <c r="U11" i="4"/>
  <c r="N11" i="4"/>
  <c r="T53" i="4"/>
  <c r="M53" i="4"/>
  <c r="U53" i="4"/>
  <c r="N53" i="4"/>
  <c r="X53" i="4"/>
  <c r="Q53" i="4"/>
  <c r="V53" i="4"/>
  <c r="W53" i="4"/>
  <c r="Y53" i="4"/>
  <c r="O53" i="4"/>
  <c r="P53" i="4"/>
  <c r="R53" i="4"/>
  <c r="T18" i="4"/>
  <c r="M18" i="4"/>
  <c r="U18" i="4"/>
  <c r="N18" i="4"/>
  <c r="V18" i="4"/>
  <c r="O18" i="4"/>
  <c r="W18" i="4"/>
  <c r="P18" i="4"/>
  <c r="X18" i="4"/>
  <c r="Y18" i="4"/>
  <c r="R18" i="4"/>
  <c r="Q18" i="4"/>
  <c r="Y31" i="6"/>
  <c r="AL31" i="6"/>
  <c r="AB31" i="6"/>
  <c r="AR31" i="6"/>
  <c r="AO31" i="6"/>
  <c r="Z31" i="6"/>
  <c r="J31" i="6"/>
  <c r="U31" i="6"/>
  <c r="S31" i="6"/>
  <c r="AB33" i="7"/>
  <c r="T37" i="4"/>
  <c r="M37" i="4"/>
  <c r="U37" i="4"/>
  <c r="N37" i="4"/>
  <c r="X37" i="4"/>
  <c r="Q37" i="4"/>
  <c r="P37" i="4"/>
  <c r="R37" i="4"/>
  <c r="Y37" i="4"/>
  <c r="O37" i="4"/>
  <c r="V37" i="4"/>
  <c r="W37" i="4"/>
  <c r="T25" i="4"/>
  <c r="M25" i="4"/>
  <c r="U25" i="4"/>
  <c r="N25" i="4"/>
  <c r="X25" i="4"/>
  <c r="Q25" i="4"/>
  <c r="V25" i="4"/>
  <c r="W25" i="4"/>
  <c r="Y25" i="4"/>
  <c r="R25" i="4"/>
  <c r="O25" i="4"/>
  <c r="P25" i="4"/>
  <c r="V39" i="4"/>
  <c r="O39" i="4"/>
  <c r="W39" i="4"/>
  <c r="P39" i="4"/>
  <c r="X39" i="4"/>
  <c r="Q39" i="4"/>
  <c r="Y39" i="4"/>
  <c r="R39" i="4"/>
  <c r="T39" i="4"/>
  <c r="M39" i="4"/>
  <c r="U39" i="4"/>
  <c r="N39" i="4"/>
  <c r="V35" i="4"/>
  <c r="O35" i="4"/>
  <c r="W35" i="4"/>
  <c r="P35" i="4"/>
  <c r="X35" i="4"/>
  <c r="Q35" i="4"/>
  <c r="Y35" i="4"/>
  <c r="R35" i="4"/>
  <c r="T35" i="4"/>
  <c r="M35" i="4"/>
  <c r="U35" i="4"/>
  <c r="N35" i="4"/>
  <c r="X28" i="4"/>
  <c r="Q28" i="4"/>
  <c r="Y28" i="4"/>
  <c r="R28" i="4"/>
  <c r="V28" i="4"/>
  <c r="O28" i="4"/>
  <c r="U28" i="4"/>
  <c r="W28" i="4"/>
  <c r="M28" i="4"/>
  <c r="N28" i="4"/>
  <c r="P28" i="4"/>
  <c r="T28" i="4"/>
  <c r="T10" i="4"/>
  <c r="M10" i="4"/>
  <c r="U10" i="4"/>
  <c r="N10" i="4"/>
  <c r="V10" i="4"/>
  <c r="O10" i="4"/>
  <c r="W10" i="4"/>
  <c r="P10" i="4"/>
  <c r="X10" i="4"/>
  <c r="Y10" i="4"/>
  <c r="Q10" i="4"/>
  <c r="R10" i="4"/>
  <c r="T46" i="4"/>
  <c r="M46" i="4"/>
  <c r="U46" i="4"/>
  <c r="N46" i="4"/>
  <c r="V46" i="4"/>
  <c r="O46" i="4"/>
  <c r="W46" i="4"/>
  <c r="P46" i="4"/>
  <c r="X46" i="4"/>
  <c r="Y46" i="4"/>
  <c r="Q46" i="4"/>
  <c r="R46" i="4"/>
  <c r="O31" i="6"/>
  <c r="K31" i="6"/>
  <c r="C31" i="6"/>
  <c r="AI31" i="6"/>
  <c r="AA31" i="6"/>
  <c r="V31" i="6"/>
  <c r="AP31" i="6"/>
  <c r="P31" i="6"/>
  <c r="Z33" i="7"/>
  <c r="Q41" i="7"/>
  <c r="V41" i="7"/>
  <c r="I28" i="3"/>
  <c r="AJ39" i="6"/>
  <c r="Q39" i="6"/>
  <c r="T41" i="7"/>
  <c r="U41" i="7"/>
  <c r="X41" i="7"/>
  <c r="AD41" i="7"/>
  <c r="AB41" i="7"/>
  <c r="AE41" i="7"/>
  <c r="S41" i="7"/>
  <c r="R41" i="7"/>
  <c r="W41" i="7"/>
  <c r="Z41" i="7"/>
  <c r="AG39" i="6"/>
  <c r="F39" i="6"/>
  <c r="G39" i="6"/>
  <c r="AK39" i="6"/>
  <c r="U39" i="6"/>
  <c r="M38" i="3"/>
  <c r="AC41" i="7"/>
  <c r="C7" i="12"/>
  <c r="G12" i="3"/>
  <c r="AB39" i="6"/>
  <c r="E14" i="6"/>
  <c r="AE39" i="6"/>
  <c r="V39" i="6"/>
  <c r="D14" i="6"/>
  <c r="AA41" i="7"/>
  <c r="Y41" i="7"/>
  <c r="M37" i="3"/>
  <c r="H32" i="3"/>
  <c r="L12" i="3"/>
  <c r="M20" i="3"/>
  <c r="O39" i="6"/>
  <c r="AM39" i="6"/>
  <c r="E39" i="6"/>
  <c r="L39" i="6"/>
  <c r="F14" i="6"/>
  <c r="D39" i="6"/>
  <c r="P39" i="6"/>
  <c r="K39" i="6"/>
  <c r="C39" i="6"/>
  <c r="AQ39" i="6"/>
  <c r="AS39" i="6"/>
  <c r="T39" i="6"/>
  <c r="Y39" i="6"/>
  <c r="AO39" i="6"/>
  <c r="S39" i="6"/>
  <c r="Z39" i="6"/>
  <c r="X39" i="6"/>
  <c r="D9" i="6"/>
  <c r="E9" i="6"/>
  <c r="L16" i="3"/>
  <c r="AL39" i="6"/>
  <c r="I39" i="6"/>
  <c r="M39" i="6"/>
  <c r="B39" i="6"/>
  <c r="AF39" i="6"/>
  <c r="H39" i="6"/>
  <c r="J39" i="6"/>
  <c r="N39" i="6"/>
  <c r="AN39" i="6"/>
  <c r="AP39" i="6"/>
  <c r="AC39" i="6"/>
  <c r="AD39" i="6"/>
  <c r="AR39" i="6"/>
  <c r="F9" i="6"/>
  <c r="AA39" i="6"/>
  <c r="AH39" i="6"/>
  <c r="F13" i="6"/>
  <c r="D13" i="6"/>
  <c r="AT39" i="6"/>
  <c r="W39" i="6"/>
  <c r="AI39" i="6"/>
  <c r="E13" i="6"/>
  <c r="R39" i="6"/>
  <c r="K29" i="3"/>
  <c r="E28" i="3"/>
  <c r="H28" i="3"/>
  <c r="F16" i="3"/>
  <c r="J28" i="3"/>
  <c r="L25" i="3"/>
  <c r="H24" i="3"/>
  <c r="E34" i="3"/>
  <c r="F25" i="3"/>
  <c r="J22" i="3"/>
  <c r="L30" i="3"/>
  <c r="H36" i="8"/>
  <c r="H42" i="8" s="1"/>
  <c r="H43" i="8" s="1"/>
  <c r="J13" i="3"/>
  <c r="K27" i="3"/>
  <c r="M16" i="3"/>
  <c r="J24" i="3"/>
  <c r="L32" i="3"/>
  <c r="L28" i="3"/>
  <c r="F29" i="3"/>
  <c r="M28" i="3"/>
  <c r="D12" i="3"/>
  <c r="D11" i="3"/>
  <c r="D30" i="3"/>
  <c r="F27" i="3"/>
  <c r="F18" i="3"/>
  <c r="G22" i="3"/>
  <c r="H21" i="3"/>
  <c r="J21" i="3"/>
  <c r="H33" i="3"/>
  <c r="D20" i="3"/>
  <c r="K11" i="3"/>
  <c r="G32" i="3"/>
  <c r="D24" i="3"/>
  <c r="L31" i="3"/>
  <c r="E31" i="3"/>
  <c r="F30" i="3"/>
  <c r="L29" i="3"/>
  <c r="M24" i="3"/>
  <c r="H34" i="3"/>
  <c r="J34" i="3"/>
  <c r="D32" i="3"/>
  <c r="B36" i="8"/>
  <c r="B42" i="8" s="1"/>
  <c r="B43" i="8" s="1"/>
  <c r="H22" i="3"/>
  <c r="M22" i="3"/>
  <c r="L24" i="3"/>
  <c r="I18" i="3"/>
  <c r="K32" i="3"/>
  <c r="M14" i="3"/>
  <c r="G36" i="8"/>
  <c r="G42" i="8" s="1"/>
  <c r="G43" i="8" s="1"/>
  <c r="M27" i="3"/>
  <c r="J35" i="3"/>
  <c r="H14" i="3"/>
  <c r="H25" i="3"/>
  <c r="G33" i="3"/>
  <c r="D31" i="3"/>
  <c r="G34" i="3"/>
  <c r="J15" i="3"/>
  <c r="M31" i="3"/>
  <c r="J30" i="3"/>
  <c r="M18" i="3"/>
  <c r="L27" i="3"/>
  <c r="J16" i="3"/>
  <c r="F20" i="3"/>
  <c r="L35" i="3"/>
  <c r="L36" i="3"/>
  <c r="K30" i="3"/>
  <c r="G35" i="3"/>
  <c r="K25" i="3"/>
  <c r="M35" i="3"/>
  <c r="E25" i="3"/>
  <c r="E22" i="3"/>
  <c r="I21" i="3"/>
  <c r="J26" i="3"/>
  <c r="J18" i="3"/>
  <c r="L22" i="3"/>
  <c r="F21" i="3"/>
  <c r="M26" i="3"/>
  <c r="I33" i="3"/>
  <c r="K15" i="3"/>
  <c r="D27" i="3"/>
  <c r="J20" i="3"/>
  <c r="L11" i="3"/>
  <c r="F32" i="3"/>
  <c r="G24" i="3"/>
  <c r="J32" i="3"/>
  <c r="L37" i="3"/>
  <c r="E36" i="3"/>
  <c r="F24" i="3"/>
  <c r="J12" i="3"/>
  <c r="E37" i="3"/>
  <c r="D17" i="3"/>
  <c r="J36" i="8"/>
  <c r="J42" i="8" s="1"/>
  <c r="J43" i="8" s="1"/>
  <c r="K36" i="8"/>
  <c r="K42" i="8" s="1"/>
  <c r="K43" i="8" s="1"/>
  <c r="E36" i="8"/>
  <c r="E42" i="8" s="1"/>
  <c r="E43" i="8" s="1"/>
  <c r="K22" i="3"/>
  <c r="H26" i="3"/>
  <c r="G13" i="3"/>
  <c r="J23" i="3"/>
  <c r="D15" i="3"/>
  <c r="O36" i="8"/>
  <c r="O42" i="8" s="1"/>
  <c r="O43" i="8" s="1"/>
  <c r="G18" i="3"/>
  <c r="E33" i="3"/>
  <c r="I13" i="3"/>
  <c r="E23" i="3"/>
  <c r="H19" i="3"/>
  <c r="J19" i="3"/>
  <c r="E15" i="3"/>
  <c r="L15" i="3"/>
  <c r="I17" i="3"/>
  <c r="G17" i="3"/>
  <c r="F36" i="8"/>
  <c r="F42" i="8" s="1"/>
  <c r="F43" i="8" s="1"/>
  <c r="C36" i="8"/>
  <c r="C42" i="8" s="1"/>
  <c r="C43" i="8" s="1"/>
  <c r="N36" i="8"/>
  <c r="N42" i="8" s="1"/>
  <c r="N43" i="8" s="1"/>
  <c r="P36" i="8"/>
  <c r="P42" i="8" s="1"/>
  <c r="P43" i="8" s="1"/>
  <c r="E18" i="3"/>
  <c r="K33" i="3"/>
  <c r="K23" i="3"/>
  <c r="F19" i="3"/>
  <c r="G19" i="3"/>
  <c r="G15" i="3"/>
  <c r="L20" i="3"/>
  <c r="E13" i="3"/>
  <c r="H31" i="3"/>
  <c r="J31" i="3"/>
  <c r="H30" i="3"/>
  <c r="D14" i="3"/>
  <c r="K14" i="3"/>
  <c r="M25" i="3"/>
  <c r="J36" i="3"/>
  <c r="G16" i="3"/>
  <c r="H16" i="3"/>
  <c r="K16" i="3"/>
  <c r="F28" i="3"/>
  <c r="D34" i="3"/>
  <c r="K17" i="3"/>
  <c r="I12" i="3"/>
  <c r="E11" i="3"/>
  <c r="K36" i="3"/>
  <c r="D36" i="8"/>
  <c r="D42" i="8" s="1"/>
  <c r="D43" i="8" s="1"/>
  <c r="L18" i="3"/>
  <c r="I22" i="3"/>
  <c r="G21" i="3"/>
  <c r="D21" i="3"/>
  <c r="K21" i="3"/>
  <c r="K26" i="3"/>
  <c r="F33" i="3"/>
  <c r="J33" i="3"/>
  <c r="F13" i="3"/>
  <c r="K13" i="3"/>
  <c r="H23" i="3"/>
  <c r="F23" i="3"/>
  <c r="K19" i="3"/>
  <c r="M15" i="3"/>
  <c r="I31" i="3"/>
  <c r="I27" i="3"/>
  <c r="H20" i="3"/>
  <c r="M32" i="3"/>
  <c r="H37" i="3"/>
  <c r="I37" i="3"/>
  <c r="I35" i="3"/>
  <c r="E35" i="3"/>
  <c r="G14" i="3"/>
  <c r="L14" i="3"/>
  <c r="I29" i="3"/>
  <c r="M29" i="3"/>
  <c r="I25" i="3"/>
  <c r="G36" i="3"/>
  <c r="M36" i="3"/>
  <c r="D28" i="3"/>
  <c r="L34" i="3"/>
  <c r="H17" i="3"/>
  <c r="M17" i="3"/>
  <c r="F36" i="3"/>
  <c r="E27" i="3"/>
  <c r="K18" i="3"/>
  <c r="M33" i="3"/>
  <c r="I23" i="3"/>
  <c r="D19" i="3"/>
  <c r="L19" i="3"/>
  <c r="E12" i="3"/>
  <c r="G20" i="3"/>
  <c r="I11" i="3"/>
  <c r="J11" i="3"/>
  <c r="I32" i="3"/>
  <c r="M30" i="3"/>
  <c r="F37" i="3"/>
  <c r="D35" i="3"/>
  <c r="E14" i="3"/>
  <c r="D25" i="3"/>
  <c r="I36" i="3"/>
  <c r="I24" i="3"/>
  <c r="F34" i="3"/>
  <c r="E17" i="3"/>
  <c r="J17" i="3"/>
  <c r="D36" i="3"/>
  <c r="L36" i="8"/>
  <c r="L42" i="8" s="1"/>
  <c r="L43" i="8" s="1"/>
  <c r="F22" i="3"/>
  <c r="M21" i="3"/>
  <c r="E26" i="3"/>
  <c r="F26" i="3"/>
  <c r="L33" i="3"/>
  <c r="H13" i="3"/>
  <c r="D13" i="3"/>
  <c r="M13" i="3"/>
  <c r="L23" i="3"/>
  <c r="E19" i="3"/>
  <c r="K12" i="3"/>
  <c r="F15" i="3"/>
  <c r="F31" i="3"/>
  <c r="K31" i="3"/>
  <c r="E20" i="3"/>
  <c r="E32" i="3"/>
  <c r="E30" i="3"/>
  <c r="K35" i="3"/>
  <c r="D29" i="3"/>
  <c r="G28" i="3"/>
  <c r="K34" i="3"/>
  <c r="E21" i="3"/>
  <c r="G31" i="3"/>
  <c r="D18" i="3"/>
  <c r="H18" i="3"/>
  <c r="D22" i="3"/>
  <c r="L21" i="3"/>
  <c r="I26" i="3"/>
  <c r="D26" i="3"/>
  <c r="L26" i="3"/>
  <c r="D33" i="3"/>
  <c r="L13" i="3"/>
  <c r="D23" i="3"/>
  <c r="I19" i="3"/>
  <c r="F12" i="3"/>
  <c r="H15" i="3"/>
  <c r="G27" i="3"/>
  <c r="H27" i="3"/>
  <c r="I20" i="3"/>
  <c r="H11" i="3"/>
  <c r="G11" i="3"/>
  <c r="G30" i="3"/>
  <c r="G37" i="3"/>
  <c r="K37" i="3"/>
  <c r="F35" i="3"/>
  <c r="H29" i="3"/>
  <c r="E29" i="3"/>
  <c r="J25" i="3"/>
  <c r="H36" i="3"/>
  <c r="D16" i="3"/>
  <c r="E24" i="3"/>
  <c r="K28" i="3"/>
  <c r="L17" i="3"/>
  <c r="I15" i="3"/>
  <c r="G23" i="3"/>
  <c r="H12" i="3"/>
  <c r="K20" i="3"/>
  <c r="F11" i="3"/>
  <c r="D37" i="3"/>
  <c r="J37" i="3"/>
  <c r="J14" i="3"/>
  <c r="I16" i="3"/>
  <c r="E16" i="3"/>
  <c r="I36" i="8"/>
  <c r="F14" i="3"/>
  <c r="G29" i="3"/>
  <c r="G26" i="3"/>
  <c r="M23" i="3"/>
  <c r="J27" i="3"/>
  <c r="I30" i="3"/>
  <c r="H35" i="3"/>
  <c r="J29" i="3"/>
  <c r="K24" i="3"/>
  <c r="M34" i="3"/>
  <c r="F17" i="3"/>
  <c r="B36" i="7"/>
  <c r="B8" i="12" s="1"/>
  <c r="C39" i="7"/>
  <c r="H40" i="7"/>
  <c r="H39" i="7"/>
  <c r="L39" i="7"/>
  <c r="L40" i="7"/>
  <c r="I39" i="7"/>
  <c r="I40" i="7"/>
  <c r="J40" i="7"/>
  <c r="J39" i="7"/>
  <c r="D39" i="7"/>
  <c r="D40" i="7"/>
  <c r="C40" i="7"/>
  <c r="M39" i="7"/>
  <c r="M40" i="7"/>
  <c r="P40" i="7"/>
  <c r="P39" i="7"/>
  <c r="E39" i="7"/>
  <c r="E40" i="7"/>
  <c r="G39" i="7"/>
  <c r="G40" i="7"/>
  <c r="O39" i="7"/>
  <c r="O40" i="7"/>
  <c r="K40" i="7"/>
  <c r="K39" i="7"/>
  <c r="F39" i="7"/>
  <c r="F40" i="7"/>
  <c r="N39" i="7"/>
  <c r="N40" i="7"/>
  <c r="J26" i="7"/>
  <c r="J29" i="7"/>
  <c r="J34" i="7" s="1"/>
  <c r="J31" i="7"/>
  <c r="J30" i="7"/>
  <c r="M26" i="7"/>
  <c r="M29" i="7"/>
  <c r="M34" i="7" s="1"/>
  <c r="M31" i="7"/>
  <c r="M30" i="7"/>
  <c r="O26" i="7"/>
  <c r="O30" i="7"/>
  <c r="O31" i="7"/>
  <c r="O29" i="7"/>
  <c r="O34" i="7" s="1"/>
  <c r="D26" i="7"/>
  <c r="D29" i="7"/>
  <c r="D34" i="7" s="1"/>
  <c r="D31" i="7"/>
  <c r="D30" i="7"/>
  <c r="G26" i="7"/>
  <c r="G30" i="7"/>
  <c r="G31" i="7"/>
  <c r="G29" i="7"/>
  <c r="G34" i="7" s="1"/>
  <c r="S12" i="12"/>
  <c r="S4" i="12"/>
  <c r="L26" i="7"/>
  <c r="L29" i="7"/>
  <c r="L34" i="7" s="1"/>
  <c r="L31" i="7"/>
  <c r="L30" i="7"/>
  <c r="F26" i="7"/>
  <c r="F29" i="7"/>
  <c r="F34" i="7" s="1"/>
  <c r="F31" i="7"/>
  <c r="F30" i="7"/>
  <c r="E26" i="7"/>
  <c r="E29" i="7"/>
  <c r="E34" i="7" s="1"/>
  <c r="E31" i="7"/>
  <c r="E30" i="7"/>
  <c r="C26" i="7"/>
  <c r="C31" i="7"/>
  <c r="C30" i="7"/>
  <c r="C29" i="7"/>
  <c r="C34" i="7" s="1"/>
  <c r="I26" i="7"/>
  <c r="I30" i="7"/>
  <c r="I31" i="7"/>
  <c r="I29" i="7"/>
  <c r="I34" i="7" s="1"/>
  <c r="H26" i="7"/>
  <c r="H30" i="7"/>
  <c r="H29" i="7"/>
  <c r="H34" i="7" s="1"/>
  <c r="H31" i="7"/>
  <c r="P26" i="7"/>
  <c r="P30" i="7"/>
  <c r="P29" i="7"/>
  <c r="P34" i="7" s="1"/>
  <c r="P31" i="7"/>
  <c r="N26" i="7"/>
  <c r="N29" i="7"/>
  <c r="N34" i="7" s="1"/>
  <c r="N30" i="7"/>
  <c r="N31" i="7"/>
  <c r="K26" i="7"/>
  <c r="K31" i="7"/>
  <c r="K30" i="7"/>
  <c r="K29" i="7"/>
  <c r="K34" i="7" s="1"/>
  <c r="V7" i="12"/>
  <c r="V12" i="12"/>
  <c r="L7" i="12"/>
  <c r="M12" i="12"/>
  <c r="W4" i="12"/>
  <c r="H7" i="12"/>
  <c r="K7" i="12"/>
  <c r="R7" i="12"/>
  <c r="R12" i="12"/>
  <c r="W7" i="12"/>
  <c r="N4" i="12"/>
  <c r="N12" i="12"/>
  <c r="U12" i="12"/>
  <c r="AB4" i="12"/>
  <c r="F4" i="12"/>
  <c r="AB12" i="12"/>
  <c r="U7" i="12"/>
  <c r="O7" i="12"/>
  <c r="M4" i="12"/>
  <c r="E4" i="12"/>
  <c r="I7" i="12"/>
  <c r="T12" i="12"/>
  <c r="AC4" i="12"/>
  <c r="Z7" i="12"/>
  <c r="AC7" i="12"/>
  <c r="Z4" i="12"/>
  <c r="D4" i="12"/>
  <c r="P7" i="12"/>
  <c r="Q7" i="12"/>
  <c r="P4" i="12"/>
  <c r="X7" i="12"/>
  <c r="X12" i="12"/>
  <c r="Q12" i="12"/>
  <c r="T4" i="12"/>
  <c r="G7" i="12"/>
  <c r="AE7" i="12"/>
  <c r="J7" i="12"/>
  <c r="AE4" i="12"/>
  <c r="Y7" i="12"/>
  <c r="AA7" i="12"/>
  <c r="Y12" i="12"/>
  <c r="AD7" i="12"/>
  <c r="AA12" i="12"/>
  <c r="AD12" i="12"/>
  <c r="D3" i="6"/>
  <c r="F3" i="6"/>
  <c r="E4" i="6"/>
  <c r="E5" i="6"/>
  <c r="E3" i="6"/>
  <c r="D5" i="6"/>
  <c r="D4" i="6"/>
  <c r="F4" i="6"/>
  <c r="F5" i="6"/>
  <c r="I42" i="8" l="1"/>
  <c r="I43" i="8" s="1"/>
  <c r="D9" i="3"/>
  <c r="C6" i="6"/>
  <c r="B6" i="6" s="1"/>
  <c r="C8" i="6"/>
  <c r="B8" i="6" s="1"/>
  <c r="B9" i="12"/>
  <c r="B47" i="7"/>
  <c r="P33" i="7"/>
  <c r="E33" i="7"/>
  <c r="L33" i="7"/>
  <c r="K33" i="7"/>
  <c r="C33" i="7"/>
  <c r="D33" i="7"/>
  <c r="M33" i="7"/>
  <c r="H33" i="7"/>
  <c r="N33" i="7"/>
  <c r="F33" i="7"/>
  <c r="G33" i="7"/>
  <c r="O33" i="7"/>
  <c r="I33" i="7"/>
  <c r="J33" i="7"/>
  <c r="AQ34" i="6"/>
  <c r="AQ40" i="6" s="1"/>
  <c r="AQ41" i="6" s="1"/>
  <c r="AQ43" i="6" s="1"/>
  <c r="E31" i="4"/>
  <c r="E19" i="4"/>
  <c r="E34" i="6"/>
  <c r="E40" i="6" s="1"/>
  <c r="E41" i="6" s="1"/>
  <c r="E43" i="6" s="1"/>
  <c r="AF34" i="6"/>
  <c r="AF40" i="6" s="1"/>
  <c r="AF41" i="6" s="1"/>
  <c r="AF43" i="6" s="1"/>
  <c r="AK34" i="6"/>
  <c r="AK40" i="6" s="1"/>
  <c r="AK41" i="6" s="1"/>
  <c r="AK43" i="6" s="1"/>
  <c r="Z36" i="7"/>
  <c r="Z42" i="7" s="1"/>
  <c r="Z43" i="7" s="1"/>
  <c r="Z45" i="7" s="1"/>
  <c r="V36" i="7"/>
  <c r="V42" i="7" s="1"/>
  <c r="V43" i="7" s="1"/>
  <c r="V45" i="7" s="1"/>
  <c r="S36" i="7"/>
  <c r="S42" i="7" s="1"/>
  <c r="S43" i="7" s="1"/>
  <c r="S45" i="7" s="1"/>
  <c r="C14" i="6"/>
  <c r="B14" i="6" s="1"/>
  <c r="E15" i="6"/>
  <c r="AI34" i="6"/>
  <c r="AI40" i="6" s="1"/>
  <c r="AI41" i="6" s="1"/>
  <c r="AI43" i="6" s="1"/>
  <c r="AE36" i="7"/>
  <c r="AE42" i="7" s="1"/>
  <c r="AE43" i="7" s="1"/>
  <c r="AE45" i="7" s="1"/>
  <c r="AO34" i="6"/>
  <c r="AO40" i="6" s="1"/>
  <c r="AO41" i="6" s="1"/>
  <c r="AO43" i="6" s="1"/>
  <c r="AE34" i="6"/>
  <c r="AE40" i="6" s="1"/>
  <c r="AE41" i="6" s="1"/>
  <c r="AE43" i="6" s="1"/>
  <c r="AG34" i="6"/>
  <c r="AG40" i="6" s="1"/>
  <c r="AG41" i="6" s="1"/>
  <c r="AG43" i="6" s="1"/>
  <c r="Y36" i="7"/>
  <c r="Y47" i="7" s="1"/>
  <c r="T34" i="6"/>
  <c r="T40" i="6" s="1"/>
  <c r="T41" i="6" s="1"/>
  <c r="T43" i="6" s="1"/>
  <c r="D27" i="4"/>
  <c r="Q36" i="7"/>
  <c r="Q42" i="7" s="1"/>
  <c r="T36" i="7"/>
  <c r="AB36" i="7"/>
  <c r="AB42" i="7" s="1"/>
  <c r="AB43" i="7" s="1"/>
  <c r="AB45" i="7" s="1"/>
  <c r="W36" i="7"/>
  <c r="U36" i="7"/>
  <c r="U42" i="7" s="1"/>
  <c r="U43" i="7" s="1"/>
  <c r="U45" i="7" s="1"/>
  <c r="AD36" i="7"/>
  <c r="AD42" i="7" s="1"/>
  <c r="AD43" i="7" s="1"/>
  <c r="AD45" i="7" s="1"/>
  <c r="AA36" i="7"/>
  <c r="AA42" i="7" s="1"/>
  <c r="AA43" i="7" s="1"/>
  <c r="AA45" i="7" s="1"/>
  <c r="X36" i="7"/>
  <c r="X42" i="7" s="1"/>
  <c r="X43" i="7" s="1"/>
  <c r="X45" i="7" s="1"/>
  <c r="M19" i="3"/>
  <c r="C19" i="3" s="1"/>
  <c r="U34" i="6"/>
  <c r="U40" i="6" s="1"/>
  <c r="U41" i="6" s="1"/>
  <c r="U43" i="6" s="1"/>
  <c r="AC36" i="7"/>
  <c r="AC42" i="7" s="1"/>
  <c r="AC43" i="7" s="1"/>
  <c r="AC45" i="7" s="1"/>
  <c r="R36" i="7"/>
  <c r="C13" i="6"/>
  <c r="B13" i="6" s="1"/>
  <c r="N34" i="6"/>
  <c r="N40" i="6" s="1"/>
  <c r="N41" i="6" s="1"/>
  <c r="N43" i="6" s="1"/>
  <c r="C9" i="6"/>
  <c r="B9" i="6" s="1"/>
  <c r="AA34" i="6"/>
  <c r="AA40" i="6" s="1"/>
  <c r="AA41" i="6" s="1"/>
  <c r="AA43" i="6" s="1"/>
  <c r="X34" i="6"/>
  <c r="X40" i="6" s="1"/>
  <c r="X41" i="6" s="1"/>
  <c r="X43" i="6" s="1"/>
  <c r="Q34" i="6"/>
  <c r="Q40" i="6" s="1"/>
  <c r="Q41" i="6" s="1"/>
  <c r="Q43" i="6" s="1"/>
  <c r="D15" i="6"/>
  <c r="F15" i="6"/>
  <c r="M34" i="6"/>
  <c r="M40" i="6" s="1"/>
  <c r="M41" i="6" s="1"/>
  <c r="M43" i="6" s="1"/>
  <c r="D34" i="6"/>
  <c r="D40" i="6" s="1"/>
  <c r="D41" i="6" s="1"/>
  <c r="D43" i="6" s="1"/>
  <c r="O34" i="6"/>
  <c r="O40" i="6" s="1"/>
  <c r="O41" i="6" s="1"/>
  <c r="O43" i="6" s="1"/>
  <c r="G34" i="6"/>
  <c r="G40" i="6" s="1"/>
  <c r="G41" i="6" s="1"/>
  <c r="G43" i="6" s="1"/>
  <c r="AN34" i="6"/>
  <c r="AN40" i="6" s="1"/>
  <c r="AN41" i="6" s="1"/>
  <c r="AN43" i="6" s="1"/>
  <c r="B34" i="6"/>
  <c r="B40" i="6" s="1"/>
  <c r="B41" i="6" s="1"/>
  <c r="S34" i="6"/>
  <c r="S40" i="6" s="1"/>
  <c r="S41" i="6" s="1"/>
  <c r="S43" i="6" s="1"/>
  <c r="I34" i="6"/>
  <c r="I40" i="6" s="1"/>
  <c r="I41" i="6" s="1"/>
  <c r="I43" i="6" s="1"/>
  <c r="H34" i="6"/>
  <c r="H40" i="6" s="1"/>
  <c r="H41" i="6" s="1"/>
  <c r="H43" i="6" s="1"/>
  <c r="V34" i="6"/>
  <c r="V40" i="6" s="1"/>
  <c r="V41" i="6" s="1"/>
  <c r="V43" i="6" s="1"/>
  <c r="P34" i="6"/>
  <c r="P40" i="6" s="1"/>
  <c r="P41" i="6" s="1"/>
  <c r="P43" i="6" s="1"/>
  <c r="Y34" i="6"/>
  <c r="Y40" i="6" s="1"/>
  <c r="Y41" i="6" s="1"/>
  <c r="Y43" i="6" s="1"/>
  <c r="Z34" i="6"/>
  <c r="Z40" i="6" s="1"/>
  <c r="Z41" i="6" s="1"/>
  <c r="Z43" i="6" s="1"/>
  <c r="AD34" i="6"/>
  <c r="AD40" i="6" s="1"/>
  <c r="AD41" i="6" s="1"/>
  <c r="AD43" i="6" s="1"/>
  <c r="AM34" i="6"/>
  <c r="AM40" i="6" s="1"/>
  <c r="AM41" i="6" s="1"/>
  <c r="AM43" i="6" s="1"/>
  <c r="AH34" i="6"/>
  <c r="AH40" i="6" s="1"/>
  <c r="AH41" i="6" s="1"/>
  <c r="AH43" i="6" s="1"/>
  <c r="AR34" i="6"/>
  <c r="AR40" i="6" s="1"/>
  <c r="AR41" i="6" s="1"/>
  <c r="AR43" i="6" s="1"/>
  <c r="J34" i="6"/>
  <c r="J40" i="6" s="1"/>
  <c r="J41" i="6" s="1"/>
  <c r="J43" i="6" s="1"/>
  <c r="L34" i="6"/>
  <c r="L40" i="6" s="1"/>
  <c r="L41" i="6" s="1"/>
  <c r="L43" i="6" s="1"/>
  <c r="AL34" i="6"/>
  <c r="AL40" i="6" s="1"/>
  <c r="AL41" i="6" s="1"/>
  <c r="AL43" i="6" s="1"/>
  <c r="AB34" i="6"/>
  <c r="AB40" i="6" s="1"/>
  <c r="AB41" i="6" s="1"/>
  <c r="AB43" i="6" s="1"/>
  <c r="W34" i="6"/>
  <c r="W40" i="6" s="1"/>
  <c r="W41" i="6" s="1"/>
  <c r="W43" i="6" s="1"/>
  <c r="AT34" i="6"/>
  <c r="AT40" i="6" s="1"/>
  <c r="AT41" i="6" s="1"/>
  <c r="AT43" i="6" s="1"/>
  <c r="F34" i="6"/>
  <c r="F40" i="6" s="1"/>
  <c r="F41" i="6" s="1"/>
  <c r="F43" i="6" s="1"/>
  <c r="AP34" i="6"/>
  <c r="AP40" i="6" s="1"/>
  <c r="AP41" i="6" s="1"/>
  <c r="AP43" i="6" s="1"/>
  <c r="C34" i="6"/>
  <c r="C40" i="6" s="1"/>
  <c r="C41" i="6" s="1"/>
  <c r="C43" i="6" s="1"/>
  <c r="AC34" i="6"/>
  <c r="AC40" i="6" s="1"/>
  <c r="AC41" i="6" s="1"/>
  <c r="AC43" i="6" s="1"/>
  <c r="AJ34" i="6"/>
  <c r="AJ40" i="6" s="1"/>
  <c r="AJ41" i="6" s="1"/>
  <c r="AJ43" i="6" s="1"/>
  <c r="AS34" i="6"/>
  <c r="AS40" i="6" s="1"/>
  <c r="AS41" i="6" s="1"/>
  <c r="AS43" i="6" s="1"/>
  <c r="K34" i="6"/>
  <c r="K40" i="6" s="1"/>
  <c r="K41" i="6" s="1"/>
  <c r="K43" i="6" s="1"/>
  <c r="R34" i="6"/>
  <c r="R40" i="6" s="1"/>
  <c r="C3" i="6"/>
  <c r="B3" i="6" s="1"/>
  <c r="C33" i="3"/>
  <c r="H10" i="3"/>
  <c r="L9" i="3"/>
  <c r="C32" i="3"/>
  <c r="K10" i="3"/>
  <c r="C17" i="3"/>
  <c r="C14" i="3"/>
  <c r="G9" i="3"/>
  <c r="H9" i="3"/>
  <c r="C30" i="3"/>
  <c r="C27" i="3"/>
  <c r="C20" i="3"/>
  <c r="C13" i="3"/>
  <c r="C36" i="3"/>
  <c r="C15" i="3"/>
  <c r="C26" i="3"/>
  <c r="C34" i="3"/>
  <c r="C24" i="3"/>
  <c r="C31" i="3"/>
  <c r="F10" i="3"/>
  <c r="F9" i="3"/>
  <c r="C21" i="3"/>
  <c r="C25" i="3"/>
  <c r="G10" i="3"/>
  <c r="G6" i="3" s="1"/>
  <c r="I10" i="3"/>
  <c r="I6" i="3" s="1"/>
  <c r="E9" i="3"/>
  <c r="M10" i="3"/>
  <c r="C35" i="3"/>
  <c r="C37" i="3"/>
  <c r="I9" i="3"/>
  <c r="L10" i="3"/>
  <c r="K9" i="3"/>
  <c r="C16" i="3"/>
  <c r="C22" i="3"/>
  <c r="C29" i="3"/>
  <c r="M9" i="3"/>
  <c r="E10" i="3"/>
  <c r="J9" i="3"/>
  <c r="C23" i="3"/>
  <c r="C28" i="3"/>
  <c r="D10" i="3"/>
  <c r="D6" i="3" s="1"/>
  <c r="J10" i="3"/>
  <c r="J6" i="3" s="1"/>
  <c r="C18" i="3"/>
  <c r="K41" i="7"/>
  <c r="P41" i="7"/>
  <c r="O41" i="7"/>
  <c r="H41" i="7"/>
  <c r="C41" i="7"/>
  <c r="F41" i="7"/>
  <c r="E41" i="7"/>
  <c r="J41" i="7"/>
  <c r="F13" i="4"/>
  <c r="I30" i="4"/>
  <c r="I28" i="4"/>
  <c r="E17" i="4"/>
  <c r="M41" i="7"/>
  <c r="N41" i="7"/>
  <c r="L41" i="7"/>
  <c r="D41" i="7"/>
  <c r="I41" i="7"/>
  <c r="M11" i="3"/>
  <c r="M12" i="3"/>
  <c r="C12" i="3" s="1"/>
  <c r="D18" i="4"/>
  <c r="D30" i="4"/>
  <c r="I35" i="4"/>
  <c r="E24" i="4"/>
  <c r="D17" i="4"/>
  <c r="G41" i="7"/>
  <c r="H21" i="4"/>
  <c r="D12" i="4"/>
  <c r="F16" i="4"/>
  <c r="I34" i="4"/>
  <c r="H25" i="4"/>
  <c r="F19" i="4"/>
  <c r="F20" i="4"/>
  <c r="D11" i="4"/>
  <c r="H27" i="4"/>
  <c r="D24" i="4"/>
  <c r="E11" i="4"/>
  <c r="B42" i="7"/>
  <c r="B43" i="7" s="1"/>
  <c r="B45" i="7" s="1"/>
  <c r="E26" i="4"/>
  <c r="E28" i="4"/>
  <c r="H17" i="4"/>
  <c r="G34" i="4"/>
  <c r="E37" i="4"/>
  <c r="I25" i="4"/>
  <c r="H18" i="4"/>
  <c r="E30" i="4"/>
  <c r="G30" i="4"/>
  <c r="G16" i="4"/>
  <c r="E35" i="4"/>
  <c r="H24" i="4"/>
  <c r="D9" i="4"/>
  <c r="D19" i="4"/>
  <c r="F37" i="4"/>
  <c r="G11" i="4"/>
  <c r="H35" i="4"/>
  <c r="I21" i="4"/>
  <c r="G22" i="4"/>
  <c r="H23" i="4"/>
  <c r="E18" i="4"/>
  <c r="H30" i="4"/>
  <c r="G28" i="4"/>
  <c r="F35" i="4"/>
  <c r="E21" i="4"/>
  <c r="F24" i="4"/>
  <c r="I24" i="4"/>
  <c r="G33" i="4"/>
  <c r="D31" i="4"/>
  <c r="E29" i="4"/>
  <c r="F38" i="4"/>
  <c r="I38" i="4"/>
  <c r="H38" i="4"/>
  <c r="G32" i="4"/>
  <c r="G15" i="4"/>
  <c r="D38" i="4"/>
  <c r="G14" i="4"/>
  <c r="D32" i="4"/>
  <c r="F17" i="4"/>
  <c r="G37" i="4"/>
  <c r="D33" i="4"/>
  <c r="H26" i="4"/>
  <c r="D16" i="4"/>
  <c r="H12" i="4"/>
  <c r="H22" i="4"/>
  <c r="E23" i="4"/>
  <c r="H15" i="4"/>
  <c r="E36" i="4"/>
  <c r="E10" i="4"/>
  <c r="F11" i="4"/>
  <c r="H10" i="4"/>
  <c r="D26" i="4"/>
  <c r="G27" i="4"/>
  <c r="I9" i="4"/>
  <c r="I31" i="4"/>
  <c r="F25" i="4"/>
  <c r="H37" i="4"/>
  <c r="G29" i="4"/>
  <c r="F23" i="4"/>
  <c r="G23" i="4"/>
  <c r="F34" i="4"/>
  <c r="G12" i="4"/>
  <c r="E12" i="4"/>
  <c r="G25" i="4"/>
  <c r="F29" i="4"/>
  <c r="G20" i="4"/>
  <c r="E22" i="4"/>
  <c r="I23" i="4"/>
  <c r="H14" i="4"/>
  <c r="G26" i="4"/>
  <c r="F30" i="4"/>
  <c r="D28" i="4"/>
  <c r="G36" i="4"/>
  <c r="I17" i="4"/>
  <c r="D25" i="4"/>
  <c r="E38" i="4"/>
  <c r="H9" i="4"/>
  <c r="I32" i="4"/>
  <c r="H13" i="4"/>
  <c r="D15" i="4"/>
  <c r="F32" i="4"/>
  <c r="D14" i="4"/>
  <c r="E14" i="4"/>
  <c r="F18" i="4"/>
  <c r="F10" i="4"/>
  <c r="D10" i="4"/>
  <c r="F26" i="4"/>
  <c r="H16" i="4"/>
  <c r="D21" i="4"/>
  <c r="I27" i="4"/>
  <c r="D36" i="4"/>
  <c r="I36" i="4"/>
  <c r="G24" i="4"/>
  <c r="G17" i="4"/>
  <c r="D13" i="4"/>
  <c r="I13" i="4"/>
  <c r="H19" i="4"/>
  <c r="E20" i="4"/>
  <c r="D23" i="4"/>
  <c r="I11" i="4"/>
  <c r="E15" i="4"/>
  <c r="D35" i="4"/>
  <c r="E34" i="4"/>
  <c r="F9" i="4"/>
  <c r="E25" i="4"/>
  <c r="I19" i="4"/>
  <c r="D29" i="4"/>
  <c r="F33" i="4"/>
  <c r="D20" i="4"/>
  <c r="I16" i="4"/>
  <c r="D34" i="4"/>
  <c r="F31" i="4"/>
  <c r="H31" i="4"/>
  <c r="E13" i="4"/>
  <c r="I12" i="4"/>
  <c r="I29" i="4"/>
  <c r="H20" i="4"/>
  <c r="D22" i="4"/>
  <c r="I14" i="4"/>
  <c r="I26" i="4"/>
  <c r="F28" i="4"/>
  <c r="D37" i="4"/>
  <c r="I20" i="4"/>
  <c r="F22" i="4"/>
  <c r="I22" i="4"/>
  <c r="H11" i="4"/>
  <c r="I15" i="4"/>
  <c r="G38" i="4"/>
  <c r="F14" i="4"/>
  <c r="G18" i="4"/>
  <c r="G10" i="4"/>
  <c r="E16" i="4"/>
  <c r="E27" i="4"/>
  <c r="G9" i="4"/>
  <c r="H33" i="4"/>
  <c r="I33" i="4"/>
  <c r="G13" i="4"/>
  <c r="F12" i="4"/>
  <c r="I37" i="4"/>
  <c r="F15" i="4"/>
  <c r="H32" i="4"/>
  <c r="E32" i="4"/>
  <c r="I18" i="4"/>
  <c r="I10" i="4"/>
  <c r="H28" i="4"/>
  <c r="G35" i="4"/>
  <c r="G21" i="4"/>
  <c r="F21" i="4"/>
  <c r="F27" i="4"/>
  <c r="F36" i="4"/>
  <c r="H36" i="4"/>
  <c r="H34" i="4"/>
  <c r="E9" i="4"/>
  <c r="E33" i="4"/>
  <c r="G31" i="4"/>
  <c r="G19" i="4"/>
  <c r="H29" i="4"/>
  <c r="P12" i="12"/>
  <c r="O12" i="12"/>
  <c r="K12" i="12"/>
  <c r="J12" i="12"/>
  <c r="P45" i="8"/>
  <c r="E7" i="6"/>
  <c r="D7" i="6"/>
  <c r="K45" i="8"/>
  <c r="N45" i="8"/>
  <c r="G45" i="8"/>
  <c r="F45" i="8"/>
  <c r="F7" i="6"/>
  <c r="I45" i="8"/>
  <c r="J45" i="8"/>
  <c r="H45" i="8"/>
  <c r="O45" i="8"/>
  <c r="C45" i="8"/>
  <c r="M45" i="8"/>
  <c r="D45" i="8"/>
  <c r="L45" i="8"/>
  <c r="B45" i="8"/>
  <c r="C5" i="6"/>
  <c r="B5" i="6" s="1"/>
  <c r="C4" i="6"/>
  <c r="B4" i="6" s="1"/>
  <c r="E6" i="3" l="1"/>
  <c r="H6" i="3"/>
  <c r="K6" i="3"/>
  <c r="F6" i="3"/>
  <c r="L6" i="3"/>
  <c r="C9" i="3"/>
  <c r="B12" i="12"/>
  <c r="M6" i="3"/>
  <c r="S47" i="7"/>
  <c r="Z47" i="7"/>
  <c r="AE47" i="7"/>
  <c r="Y42" i="7"/>
  <c r="Y43" i="7" s="1"/>
  <c r="Y45" i="7" s="1"/>
  <c r="V47" i="7"/>
  <c r="AB47" i="7"/>
  <c r="Q43" i="7"/>
  <c r="Q45" i="7" s="1"/>
  <c r="C15" i="6"/>
  <c r="B15" i="6" s="1"/>
  <c r="U47" i="7"/>
  <c r="AC47" i="7"/>
  <c r="AA47" i="7"/>
  <c r="AD47" i="7"/>
  <c r="X47" i="7"/>
  <c r="W42" i="7"/>
  <c r="W43" i="7" s="1"/>
  <c r="W45" i="7" s="1"/>
  <c r="W47" i="7"/>
  <c r="T42" i="7"/>
  <c r="T43" i="7" s="1"/>
  <c r="T45" i="7" s="1"/>
  <c r="T47" i="7"/>
  <c r="Q47" i="7"/>
  <c r="L5" i="3"/>
  <c r="R42" i="7"/>
  <c r="R43" i="7" s="1"/>
  <c r="R45" i="7" s="1"/>
  <c r="R47" i="7"/>
  <c r="H5" i="3"/>
  <c r="H7" i="3" s="1"/>
  <c r="G5" i="3"/>
  <c r="G7" i="3" s="1"/>
  <c r="R41" i="6"/>
  <c r="R43" i="6" s="1"/>
  <c r="F16" i="6"/>
  <c r="F5" i="3"/>
  <c r="F7" i="3" s="1"/>
  <c r="D5" i="3"/>
  <c r="D7" i="3" s="1"/>
  <c r="E10" i="6"/>
  <c r="F10" i="6"/>
  <c r="D10" i="6"/>
  <c r="C36" i="7"/>
  <c r="C8" i="12" s="1"/>
  <c r="E36" i="7"/>
  <c r="K5" i="3"/>
  <c r="K7" i="3" s="1"/>
  <c r="J5" i="3"/>
  <c r="J7" i="3" s="1"/>
  <c r="C10" i="3"/>
  <c r="I5" i="3"/>
  <c r="I7" i="3" s="1"/>
  <c r="E5" i="3"/>
  <c r="E7" i="3" s="1"/>
  <c r="K36" i="7"/>
  <c r="O36" i="7"/>
  <c r="M36" i="7"/>
  <c r="D36" i="7"/>
  <c r="L36" i="7"/>
  <c r="J36" i="7"/>
  <c r="N36" i="7"/>
  <c r="I36" i="7"/>
  <c r="G36" i="7"/>
  <c r="H36" i="7"/>
  <c r="P36" i="7"/>
  <c r="F36" i="7"/>
  <c r="M5" i="3"/>
  <c r="C11" i="3"/>
  <c r="C11" i="4"/>
  <c r="I6" i="4"/>
  <c r="C24" i="4"/>
  <c r="C23" i="4"/>
  <c r="C16" i="4"/>
  <c r="G6" i="4"/>
  <c r="C30" i="4"/>
  <c r="F6" i="4"/>
  <c r="D6" i="4"/>
  <c r="D5" i="4"/>
  <c r="H5" i="4"/>
  <c r="C17" i="4"/>
  <c r="H6" i="4"/>
  <c r="C27" i="4"/>
  <c r="F7" i="4"/>
  <c r="I5" i="4"/>
  <c r="I7" i="4"/>
  <c r="C18" i="4"/>
  <c r="C12" i="4"/>
  <c r="C19" i="4"/>
  <c r="C31" i="4"/>
  <c r="H7" i="4"/>
  <c r="C33" i="4"/>
  <c r="C38" i="4"/>
  <c r="E5" i="4"/>
  <c r="E6" i="4"/>
  <c r="C32" i="4"/>
  <c r="C10" i="4"/>
  <c r="C15" i="4"/>
  <c r="C20" i="4"/>
  <c r="C13" i="4"/>
  <c r="C37" i="4"/>
  <c r="F5" i="4"/>
  <c r="C35" i="4"/>
  <c r="D7" i="4"/>
  <c r="C34" i="4"/>
  <c r="C25" i="4"/>
  <c r="C9" i="4"/>
  <c r="C36" i="4"/>
  <c r="C26" i="4"/>
  <c r="C22" i="4"/>
  <c r="C14" i="4"/>
  <c r="C29" i="4"/>
  <c r="C21" i="4"/>
  <c r="C28" i="4"/>
  <c r="G5" i="4"/>
  <c r="G7" i="4"/>
  <c r="E7" i="4"/>
  <c r="C7" i="6"/>
  <c r="B7" i="6" s="1"/>
  <c r="E45" i="8"/>
  <c r="B43" i="6"/>
  <c r="E16" i="6"/>
  <c r="E17" i="6" s="1"/>
  <c r="E19" i="6" s="1"/>
  <c r="F8" i="12" l="1"/>
  <c r="F12" i="12" s="1"/>
  <c r="L7" i="3"/>
  <c r="D8" i="12"/>
  <c r="D9" i="12" s="1"/>
  <c r="C6" i="3"/>
  <c r="E8" i="12"/>
  <c r="H8" i="12"/>
  <c r="G8" i="12"/>
  <c r="G12" i="12" s="1"/>
  <c r="N8" i="12"/>
  <c r="N9" i="12" s="1"/>
  <c r="S8" i="12"/>
  <c r="S9" i="12" s="1"/>
  <c r="AA8" i="12"/>
  <c r="AA9" i="12" s="1"/>
  <c r="Y8" i="12"/>
  <c r="Y9" i="12" s="1"/>
  <c r="P8" i="12"/>
  <c r="P9" i="12" s="1"/>
  <c r="AB8" i="12"/>
  <c r="AB9" i="12" s="1"/>
  <c r="AD8" i="12"/>
  <c r="AD9" i="12" s="1"/>
  <c r="J8" i="12"/>
  <c r="W8" i="12"/>
  <c r="W9" i="12" s="1"/>
  <c r="Z8" i="12"/>
  <c r="Z9" i="12" s="1"/>
  <c r="Q8" i="12"/>
  <c r="Q9" i="12" s="1"/>
  <c r="X8" i="12"/>
  <c r="X9" i="12" s="1"/>
  <c r="I8" i="12"/>
  <c r="I12" i="12" s="1"/>
  <c r="O8" i="12"/>
  <c r="O9" i="12" s="1"/>
  <c r="K8" i="12"/>
  <c r="M8" i="12"/>
  <c r="AC8" i="12"/>
  <c r="AC9" i="12" s="1"/>
  <c r="AE8" i="12"/>
  <c r="AE9" i="12" s="1"/>
  <c r="L8" i="12"/>
  <c r="U8" i="12"/>
  <c r="U9" i="12" s="1"/>
  <c r="R8" i="12"/>
  <c r="R9" i="12" s="1"/>
  <c r="V8" i="12"/>
  <c r="V9" i="12" s="1"/>
  <c r="T8" i="12"/>
  <c r="T9" i="12" s="1"/>
  <c r="M7" i="3"/>
  <c r="C7" i="3" s="1"/>
  <c r="N42" i="7"/>
  <c r="N43" i="7" s="1"/>
  <c r="N45" i="7" s="1"/>
  <c r="J47" i="7"/>
  <c r="L47" i="7"/>
  <c r="F47" i="7"/>
  <c r="P42" i="7"/>
  <c r="P43" i="7" s="1"/>
  <c r="P45" i="7" s="1"/>
  <c r="M47" i="7"/>
  <c r="O42" i="7"/>
  <c r="O43" i="7" s="1"/>
  <c r="O45" i="7" s="1"/>
  <c r="G42" i="7"/>
  <c r="G43" i="7" s="1"/>
  <c r="G45" i="7" s="1"/>
  <c r="K47" i="7"/>
  <c r="E47" i="7"/>
  <c r="I42" i="7"/>
  <c r="I43" i="7" s="1"/>
  <c r="I45" i="7" s="1"/>
  <c r="C42" i="7"/>
  <c r="C43" i="7" s="1"/>
  <c r="C45" i="7" s="1"/>
  <c r="C47" i="7"/>
  <c r="C10" i="6"/>
  <c r="B10" i="6" s="1"/>
  <c r="L42" i="7"/>
  <c r="L43" i="7" s="1"/>
  <c r="L45" i="7" s="1"/>
  <c r="O47" i="7"/>
  <c r="G47" i="7"/>
  <c r="K42" i="7"/>
  <c r="K43" i="7" s="1"/>
  <c r="K45" i="7" s="1"/>
  <c r="M42" i="7"/>
  <c r="M43" i="7" s="1"/>
  <c r="M45" i="7" s="1"/>
  <c r="C5" i="3"/>
  <c r="N47" i="7"/>
  <c r="P47" i="7"/>
  <c r="J42" i="7"/>
  <c r="J43" i="7" s="1"/>
  <c r="J45" i="7" s="1"/>
  <c r="E42" i="7"/>
  <c r="E43" i="7" s="1"/>
  <c r="E45" i="7" s="1"/>
  <c r="I47" i="7"/>
  <c r="F42" i="7"/>
  <c r="F43" i="7" s="1"/>
  <c r="F45" i="7" s="1"/>
  <c r="H47" i="7"/>
  <c r="H42" i="7"/>
  <c r="H43" i="7" s="1"/>
  <c r="H45" i="7" s="1"/>
  <c r="D42" i="7"/>
  <c r="D43" i="7" s="1"/>
  <c r="D45" i="7" s="1"/>
  <c r="D47" i="7"/>
  <c r="C6" i="4"/>
  <c r="C5" i="4"/>
  <c r="C7" i="4"/>
  <c r="D16" i="6"/>
  <c r="D17" i="6" s="1"/>
  <c r="D19" i="6" s="1"/>
  <c r="F17" i="6"/>
  <c r="F19" i="6" s="1"/>
  <c r="H9" i="12" l="1"/>
  <c r="H12" i="12"/>
  <c r="D12" i="12"/>
  <c r="M9" i="12"/>
  <c r="F9" i="12"/>
  <c r="C12" i="12"/>
  <c r="C9" i="12"/>
  <c r="G9" i="12"/>
  <c r="L12" i="12"/>
  <c r="L9" i="12"/>
  <c r="I9" i="12"/>
  <c r="J9" i="12"/>
  <c r="E12" i="12"/>
  <c r="E9" i="12"/>
  <c r="K9" i="12"/>
  <c r="C16" i="6"/>
  <c r="B16" i="6" s="1"/>
  <c r="B17" i="6" l="1"/>
  <c r="B19" i="6" s="1"/>
  <c r="C17" i="6"/>
  <c r="C19" i="6" s="1"/>
  <c r="D12" i="8" l="1"/>
  <c r="B5" i="8"/>
  <c r="H12" i="8"/>
  <c r="H18" i="8" s="1"/>
  <c r="H19" i="8" s="1"/>
  <c r="B9" i="8" l="1"/>
  <c r="B10" i="8"/>
  <c r="F12" i="8"/>
  <c r="F18" i="8" s="1"/>
  <c r="F19" i="8" s="1"/>
  <c r="D18" i="8"/>
  <c r="B12" i="8" l="1"/>
  <c r="B23" i="8" s="1"/>
  <c r="D19" i="8"/>
  <c r="B19" i="8" s="1"/>
  <c r="B18" i="8"/>
  <c r="B2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Hege Vigdal</author>
  </authors>
  <commentList>
    <comment ref="A4" authorId="0" shapeId="0" xr:uid="{9EA5FAA9-BBBC-40E4-8FA6-0FABA2BFA7C4}">
      <text>
        <r>
          <rPr>
            <sz val="9"/>
            <color indexed="81"/>
            <rFont val="Tahoma"/>
            <family val="2"/>
          </rPr>
          <t>Välj villket arbetspaket kostnaden tillhör.</t>
        </r>
      </text>
    </comment>
    <comment ref="B4" authorId="0" shapeId="0" xr:uid="{EF03F6F0-5965-4330-B2B8-0D0AB7CE1E33}">
      <text>
        <r>
          <rPr>
            <sz val="9"/>
            <color indexed="81"/>
            <rFont val="Tahoma"/>
            <family val="2"/>
          </rPr>
          <t xml:space="preserve">Ange relevanta aktiviteter kopplat till arbetspaket. 
Fältet är ej obligatoriskt att fylla i.
</t>
        </r>
      </text>
    </comment>
    <comment ref="C4" authorId="0" shapeId="0" xr:uid="{01640E8A-942C-4BE7-98EA-44E11E9C63CD}">
      <text>
        <r>
          <rPr>
            <sz val="9"/>
            <color indexed="81"/>
            <rFont val="Tahoma"/>
            <family val="2"/>
          </rPr>
          <t>Välj villken partner kostnaden tillhör.</t>
        </r>
      </text>
    </comment>
    <comment ref="D4" authorId="0" shapeId="0" xr:uid="{CF223D71-4075-4BB5-96E1-7E8B6DD38E0A}">
      <text>
        <r>
          <rPr>
            <sz val="9"/>
            <color indexed="81"/>
            <rFont val="Tahoma"/>
            <family val="2"/>
          </rPr>
          <t>Välj kostnadsslag. 
Notera att de kostnadsslag som redovisas som schablon beräknas automatisk och ska inte anges här.</t>
        </r>
      </text>
    </comment>
    <comment ref="E4" authorId="0" shapeId="0" xr:uid="{9CC88B37-097B-4163-A8CA-610FB8296951}">
      <text>
        <r>
          <rPr>
            <sz val="9"/>
            <color indexed="81"/>
            <rFont val="Tahoma"/>
            <family val="2"/>
          </rPr>
          <t xml:space="preserve">Specificera vad kostnaden gäller samt hur kostnaden är beräknad.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Hege Vigdal</author>
  </authors>
  <commentList>
    <comment ref="A4" authorId="0" shapeId="0" xr:uid="{7948D101-F8EC-4E70-AFB8-F0089702A057}">
      <text>
        <r>
          <rPr>
            <sz val="9"/>
            <color indexed="81"/>
            <rFont val="Tahoma"/>
            <family val="2"/>
          </rPr>
          <t xml:space="preserve">Välj villket arbetspaket kostnaden tillhör.
</t>
        </r>
      </text>
    </comment>
    <comment ref="B4" authorId="0" shapeId="0" xr:uid="{72B7B078-633A-44B3-B018-8F7D692F0D9C}">
      <text>
        <r>
          <rPr>
            <sz val="9"/>
            <color indexed="81"/>
            <rFont val="Tahoma"/>
            <family val="2"/>
          </rPr>
          <t>Ange relevanta aktiviteter kopplat till arbetspaket. 
Fältet är ej obligatoriskt att fylla i.</t>
        </r>
      </text>
    </comment>
    <comment ref="C4" authorId="0" shapeId="0" xr:uid="{326CF5B4-AF60-4022-8325-F11BAA20B156}">
      <text>
        <r>
          <rPr>
            <sz val="9"/>
            <color indexed="81"/>
            <rFont val="Tahoma"/>
            <family val="2"/>
          </rPr>
          <t xml:space="preserve">Välj villken partner kostnaden tillhör.
</t>
        </r>
      </text>
    </comment>
    <comment ref="D4" authorId="0" shapeId="0" xr:uid="{9D1A8C8F-2C28-40B6-8FD8-1F8E869B979E}">
      <text>
        <r>
          <rPr>
            <sz val="9"/>
            <color indexed="81"/>
            <rFont val="Tahoma"/>
            <family val="2"/>
          </rPr>
          <t>Välj kostnadsslag.
Notera att de kostnadsslag som redovisas som schablon beräknas automatisk och ska inte anges här.</t>
        </r>
      </text>
    </comment>
    <comment ref="E4" authorId="0" shapeId="0" xr:uid="{C18F7C4B-2AAD-41FB-A503-935879AE9075}">
      <text>
        <r>
          <rPr>
            <sz val="9"/>
            <color indexed="81"/>
            <rFont val="Tahoma"/>
            <family val="2"/>
          </rPr>
          <t xml:space="preserve">Specificera vad kostnaden gäller samt hur kostnaden är beräknad. 
</t>
        </r>
      </text>
    </comment>
  </commentList>
</comments>
</file>

<file path=xl/sharedStrings.xml><?xml version="1.0" encoding="utf-8"?>
<sst xmlns="http://schemas.openxmlformats.org/spreadsheetml/2006/main" count="385" uniqueCount="212">
  <si>
    <t>Budgetår</t>
  </si>
  <si>
    <t>Projektets namn</t>
  </si>
  <si>
    <t>Partner</t>
  </si>
  <si>
    <t>Sverige</t>
  </si>
  <si>
    <t>Danmark</t>
  </si>
  <si>
    <t>Norge</t>
  </si>
  <si>
    <t>Offentlig/privat</t>
  </si>
  <si>
    <t>Kostnader</t>
  </si>
  <si>
    <t>Aktivitet</t>
  </si>
  <si>
    <t>Specificera kostnad</t>
  </si>
  <si>
    <t>Kostnadsslag</t>
  </si>
  <si>
    <t>Interreg-stöd</t>
  </si>
  <si>
    <t>Val av förenklade redovisningsalternativ</t>
  </si>
  <si>
    <t>Resor</t>
  </si>
  <si>
    <t>Kontor/Adm</t>
  </si>
  <si>
    <t>År 1</t>
  </si>
  <si>
    <t>År 2</t>
  </si>
  <si>
    <t>År 3</t>
  </si>
  <si>
    <t>År 4</t>
  </si>
  <si>
    <t>År 5</t>
  </si>
  <si>
    <t>Roll</t>
  </si>
  <si>
    <t>Lead Partner</t>
  </si>
  <si>
    <t>Offentlig</t>
  </si>
  <si>
    <t>Privat</t>
  </si>
  <si>
    <t>Totalt</t>
  </si>
  <si>
    <t>Personal</t>
  </si>
  <si>
    <t>Externa tjänster</t>
  </si>
  <si>
    <t>Utrustning</t>
  </si>
  <si>
    <t>Totala kostnader</t>
  </si>
  <si>
    <t>Summa medfinansiering</t>
  </si>
  <si>
    <t>Totalt EU</t>
  </si>
  <si>
    <t>Totalt NO</t>
  </si>
  <si>
    <t>Totalt projekt</t>
  </si>
  <si>
    <t>Total finansiering</t>
  </si>
  <si>
    <t>Offentlig/Privat</t>
  </si>
  <si>
    <t>Koordinerande partner</t>
  </si>
  <si>
    <t>Faktiska kostnader</t>
  </si>
  <si>
    <t>Partnerlista</t>
  </si>
  <si>
    <t>Förenklade redovisningsalternativ</t>
  </si>
  <si>
    <t>Partnerlista EU</t>
  </si>
  <si>
    <t>Partnerlista NO</t>
  </si>
  <si>
    <t>Partnerlista EU sortert</t>
  </si>
  <si>
    <t>Aktiviteter</t>
  </si>
  <si>
    <t>Inga kostnader</t>
  </si>
  <si>
    <t>Partnerlista NO sortert</t>
  </si>
  <si>
    <t>Partnerlista ALLA</t>
  </si>
  <si>
    <t>Partnerlista ALLA sortert</t>
  </si>
  <si>
    <t>Budgetposter</t>
  </si>
  <si>
    <t>Land</t>
  </si>
  <si>
    <t>Stödandel Interreg %</t>
  </si>
  <si>
    <t>Privat non-profit</t>
  </si>
  <si>
    <t>Övriga kostnader</t>
  </si>
  <si>
    <t>År 6</t>
  </si>
  <si>
    <t>Norske kostnader i EUR</t>
  </si>
  <si>
    <t>Aktuella budgetår</t>
  </si>
  <si>
    <t>Partnerlista EU offentliga</t>
  </si>
  <si>
    <t>Arbetspaket</t>
  </si>
  <si>
    <t>Omräkningskurs NOK/EUR</t>
  </si>
  <si>
    <t>1 EUR = 10,00 NOK</t>
  </si>
  <si>
    <t>Norska partner anger kostnader</t>
  </si>
  <si>
    <t>och finansiering i NOK.</t>
  </si>
  <si>
    <t>Partnerlista EU privata</t>
  </si>
  <si>
    <t>Partnerlista NO offentliga</t>
  </si>
  <si>
    <t>Partnerlista NO privata</t>
  </si>
  <si>
    <t>Offentliga</t>
  </si>
  <si>
    <t>Privata</t>
  </si>
  <si>
    <t>Schabloner %</t>
  </si>
  <si>
    <t>Reiser</t>
  </si>
  <si>
    <t>Projektledning och kommunikation</t>
  </si>
  <si>
    <t>Budget Norge (NOK)</t>
  </si>
  <si>
    <t>Avgår intäkter (negativt belopp)</t>
  </si>
  <si>
    <t>Kostnader / Partner</t>
  </si>
  <si>
    <t>Kostnader / År</t>
  </si>
  <si>
    <t>Kostnader per partner och aktivitet (EUR)</t>
  </si>
  <si>
    <t>Norsk offentlig finansiering i EUR</t>
  </si>
  <si>
    <t>Norsk privat finansiering i EUR</t>
  </si>
  <si>
    <t>Kostnader per partner och år (EUR)</t>
  </si>
  <si>
    <t>Budget EU (EUR)</t>
  </si>
  <si>
    <t>Partnerbudget (EUR)</t>
  </si>
  <si>
    <t>Projektets kostnader - EU partner (EUR)</t>
  </si>
  <si>
    <t>Projektets kostnader - norska partner (NOK)</t>
  </si>
  <si>
    <t>Offentlig medfinansiering - EU partner (EUR)</t>
  </si>
  <si>
    <t>Privat medfinansiering - EU partner (EUR)</t>
  </si>
  <si>
    <t>Offentlig medfinansiering - norska partner (NOK)</t>
  </si>
  <si>
    <t>Privat medfinansiering - norska partner (NOK)</t>
  </si>
  <si>
    <t>Offentlig medfinansiering</t>
  </si>
  <si>
    <t>Privat medfinansiering</t>
  </si>
  <si>
    <t>%-sats övriga kostnader</t>
  </si>
  <si>
    <t>Kostnader / Land</t>
  </si>
  <si>
    <t>Aktiviteter sortert</t>
  </si>
  <si>
    <t>Förenklad redovisningsmodell - personalkostnader + schablon övriga kostnader upp till 40 %</t>
  </si>
  <si>
    <t>Informationen används endast om projektet söker stöd enligt den förenklade</t>
  </si>
  <si>
    <t>redovisningsmodellen personal + schablon övriga kostnader upp till 40 %</t>
  </si>
  <si>
    <t>Finansiering / Partner</t>
  </si>
  <si>
    <t>Finansiering / År</t>
  </si>
  <si>
    <t>Partnerbudget</t>
  </si>
  <si>
    <t>Årsbudget</t>
  </si>
  <si>
    <t>Set-up</t>
  </si>
  <si>
    <t>Observera att;</t>
  </si>
  <si>
    <t>EU kostnader / NO kostnader</t>
  </si>
  <si>
    <t>EU finansiering / NO finansiering</t>
  </si>
  <si>
    <t>EU-budget</t>
  </si>
  <si>
    <t>NO-budget</t>
  </si>
  <si>
    <t>Aktivitetsbudget</t>
  </si>
  <si>
    <t>Tabellen visar kostnader fördelade per partner och aktivitet.</t>
  </si>
  <si>
    <t>Tabellen visar kostnader per partner och år.</t>
  </si>
  <si>
    <t>Förenklad redovisningsmodell</t>
  </si>
  <si>
    <t>Schablon 15 %</t>
  </si>
  <si>
    <t>Schablon 6 %</t>
  </si>
  <si>
    <t>Kontor/adm</t>
  </si>
  <si>
    <t>Finansiering / Land</t>
  </si>
  <si>
    <t>Infrastruktur, bygg- och anläggningsarbeten</t>
  </si>
  <si>
    <t>Kontor och administration - schablon 15 %</t>
  </si>
  <si>
    <t>Hur vill ni redovisa kostnader för kontor och administration?</t>
  </si>
  <si>
    <t>Hur vill ni redovisa kostnader för resor och logi?</t>
  </si>
  <si>
    <t>Notera att fliken "Set-up" måste fyllas i innan de andra indataflikarna.</t>
  </si>
  <si>
    <t>I tabellerna offentlig medfinansiering och privat medfinansiering registreras partnernas egna bidrag till projektet i form av offentlig eller privat</t>
  </si>
  <si>
    <t>medfinansiering. Partner väljs från en rullista och beloppen anges per år utan decimaler.</t>
  </si>
  <si>
    <t>Vejledning til budgetbilag til brug for ansøgning om støtte fra Interreg Öresund-Kattegat-Skagerrak</t>
  </si>
  <si>
    <t>Under ”val av förenklade redovisningsalternativ” (valg af standardsatser) vælger i, om i vil anvende standardsatser for omkostningarterne ”kontor och</t>
  </si>
  <si>
    <t>administration”, samt for ”resor och logi”. De omkostningsarter som afrapporteres som standardsatser beregnes automatisk, i filen og i behøver ikke</t>
  </si>
  <si>
    <t>Observer at;</t>
  </si>
  <si>
    <t>”NO kostnader”.</t>
  </si>
  <si>
    <t>Tabellen viser omkostninger fordelt pr. partner og aktivitet.</t>
  </si>
  <si>
    <t>Tabellen viser omkostning pr. partner og pr. år.</t>
  </si>
  <si>
    <t xml:space="preserve">Vägledning till budgetbilaga för ansökan om stöd från Interreg Öresund-Kattegat-Skagerrak </t>
  </si>
  <si>
    <t>Budgetbilagan är en obligatorisk bilaga till ansökan om stöd och ska användas som underlag när du fyller i projektets budget i Min ansökan (e-tjänst). Om</t>
  </si>
  <si>
    <t>projektet har norska partner ska budgeten även registreras i Regionalforvaltning.no (norsk e-tjänst).</t>
  </si>
  <si>
    <t>Excelfilen innehåller fem blad för inmatning av data (grönfärgade flikar) där grundläggande uppgifter, kostnader och finansiering för projekten ska fyllas i.</t>
  </si>
  <si>
    <t>När indatabladen har fyllts i visas projektets budget i bladen för utdata (gråfärgade flikar). Belopp anges i EUR för svenska och danska partner, norska</t>
  </si>
  <si>
    <r>
      <t xml:space="preserve">partner registrerar sina kostnader och finansiering i NOK. </t>
    </r>
    <r>
      <rPr>
        <b/>
        <sz val="11"/>
        <color theme="1"/>
        <rFont val="Calibri"/>
        <family val="2"/>
        <scheme val="minor"/>
      </rPr>
      <t>Observera att decimaler och formler inte ska användas.</t>
    </r>
    <r>
      <rPr>
        <sz val="11"/>
        <color theme="1"/>
        <rFont val="Calibri"/>
        <family val="2"/>
        <scheme val="minor"/>
      </rPr>
      <t xml:space="preserve"> För norska projektpartner räknas beloppen</t>
    </r>
  </si>
  <si>
    <t>automatiskt om till EUR genom växelkursen 10,00.</t>
  </si>
  <si>
    <t>Här fylls de grundläggande uppgifterna för projektet i; projektnamn, över vilka år projektet sträcker sig, val av förenklade redovisningsalternativ, vilka</t>
  </si>
  <si>
    <t>och om deltagande projektpartner är offentliga eller privata organisationer.</t>
  </si>
  <si>
    <t>De kostnadsslag som redovisas som schabloner beräknas automatiskt i filen och ni behöver inte budgetera för dessa i kostnadsflikarna. Om vi istället vill</t>
  </si>
  <si>
    <t>Partnerlistan är uppdelad på land. Ange projektets lead partner, koordinerande partner i förekommande fall samt norsk projektägare på första raden för</t>
  </si>
  <si>
    <t>varje land. Övriga partner läggs in löpande för respektive land. Ange för varje partner om den är offentlig, privat eller privat non-profit (väljs från en</t>
  </si>
  <si>
    <t>rullista).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</si>
  <si>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Om du efter att ha fyllt i de fem indatabladen vill ta bort en partner, ska du göra detta i alla fem indatablad, inte bara från listan i "Set-up".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</si>
  <si>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Om du vill byta namn på en partner, men behålla samma kostnader och finansiering, måste du välja om det nya partnernamnet i rullistan i</t>
    </r>
  </si>
  <si>
    <t>flikarna för kostnader och finansiering.</t>
  </si>
  <si>
    <t>I flikarna för EU- respektive norska kostnader finns kolumner där du väljer arbetspaket (A), partner (C) och kostnadsslag (D) från rullista med de uppgifter</t>
  </si>
  <si>
    <t>som angivits i "Set-up". Efter att ha valt arbetspaket, partner och kostnadsslag ska kostnaden eller intäkten kort förtydligas i kolumnen specificera kostnad</t>
  </si>
  <si>
    <t>(E). Ange sedan kostnad eller intäkt för de år de inträffar. I kolumnen aktivitet (B) kan aktiviteterna anges i fritext, men är inte en obligatorisk uppgift att</t>
  </si>
  <si>
    <t>Projektens egen medfinansiering delas in i offentlig medfinansiering och privat medfinansiering, med en tabell för varje slag. För EU-partner måste varje</t>
  </si>
  <si>
    <t>partners budget täckas av minst 40 % offentlig och/eller privat medfinansiering. I den norska budgeten kan medfinansieringsgraden variera mellan partner,</t>
  </si>
  <si>
    <t>medfinansiering för norska partner anges i NOK.</t>
  </si>
  <si>
    <t>så länge budgeten totalt sett täcks av minst 50 % offentlig och/eller privat medfinansiering. Medfinansiering för EU-partner anges i EUR och</t>
  </si>
  <si>
    <t>Tabellerna visar den totala och årsvisa budgeten uppdelat per kostnadsslag för EU-partner, samt kostnader per kostnadsslag och total finansiering per</t>
  </si>
  <si>
    <t>partner. Sökta Interregmedel för respektive partner och år räknas ut automatiskt. Om angiven offentlig eller privat medfinansiering per partner är för låg,</t>
  </si>
  <si>
    <t>Tabellerna visar den totala och årsvisa budgeten uppdelat per kostnadsslag för norska partner, samt kostnader per kostnadsslag och total finansiering per</t>
  </si>
  <si>
    <t xml:space="preserve">partner. Denna flik ska användas som underlag för att registrera kostnader i regionalforvaltning.no. Alla belopp i denna flik är angivna i NOK. Sökta </t>
  </si>
  <si>
    <t>Interregmedel för respektive partner och år räknas ut automatiskt. Om den samlade offentliga och/eller privata medfinansieringen för norska partner är</t>
  </si>
  <si>
    <t>Tabellerna visar projektets samlade budget, uppdelat per land och EU/Norge, och samtliga partners budget uppdelat per kostnadsslag i EUR. Denna flik</t>
  </si>
  <si>
    <t>används som underlag för att registrera budgeten i Min Ansökan. Notera att EU-budgeten och den norska budgeten registreras som separata budgetar i</t>
  </si>
  <si>
    <t>Min ansökan.</t>
  </si>
  <si>
    <t xml:space="preserve">Tabellen visar personalkostnader, övriga kostnader samt den procentuella andelen övriga kostnader i relation till personalkostnaderna för EU-partner. </t>
  </si>
  <si>
    <t>Informationen i denna flik används endast som underlag för att registrera budget i Min ansökan för de projekten som söker stöd enligt den förenklade</t>
  </si>
  <si>
    <t>redovisningsmodellen personal + schablon övriga kostnader upp till 40 %.</t>
  </si>
  <si>
    <t>Budgetbilaget er et obligatorisk bilag og skal benyttes, som basis, til at udfylde budgettet i ”Min ansökan” (online ansøgnings portal). Hvis jeres projekt har</t>
  </si>
  <si>
    <t>I denne fane udfyldes projektets grundlæggende informationer; projektnavn, hvor mange år projektet strækker sig over, her vælges standardsatser, hvilke</t>
  </si>
  <si>
    <t xml:space="preserve">deltager i projektet og om de er offentlige eller private organisationer. </t>
  </si>
  <si>
    <t>arbejdspakker projektet planlægger at gennemføre udover den obligatoriske arbejdspakke ”projektledning och kommunikation”, hvilke projektpartnere der</t>
  </si>
  <si>
    <t>budgettere for disse omkostniger, i de faner, hvor man registrerer projektets omkostninger. Hvis i i stedet vil afrapportere omkostninger, for rejser og logi,</t>
  </si>
  <si>
    <t>som faktiske omkostninger, så skal i budgettere for dette og vælge ”faktiska kostnader” i rullelisten.</t>
  </si>
  <si>
    <t>Partnerlisten er delt op efter land. Angiv projektets lead partner, koordinerende partner og hvis det er relevant, norsk projekteier, på første række for hvert</t>
  </si>
  <si>
    <t>land. Øvrige partnere lægges løbende ind under det respektive land. Angiv for hver partner om der er tale om en offentlig, privat, eller privat non-profit</t>
  </si>
  <si>
    <t>organisation (dette vælges fra rulleliste).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</si>
  <si>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Hvis du vil bytte navn på en partner, men beholde de samme omkostninger og finansiering, skal du vælge den nye partners navn, i rullelisten, i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</si>
  <si>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 xml:space="preserve">Hvis du skal slette en arbejdspakke, fra listen, skal du også tage omkostningerne forbundet med arbejdspakken bort, fra fanen ”EU kostnader" / </t>
    </r>
  </si>
  <si>
    <r>
      <t xml:space="preserve">fylla i. </t>
    </r>
    <r>
      <rPr>
        <b/>
        <sz val="11"/>
        <color theme="1"/>
        <rFont val="Calibri"/>
        <family val="2"/>
        <scheme val="minor"/>
      </rPr>
      <t>Intäkter ska anges som negativa belopp.</t>
    </r>
  </si>
  <si>
    <r>
      <t xml:space="preserve">kan aktiviteten angives i fritekst. Dette er ikke en obligatorisk information, så i behøver ikke at fylde denne kolonne ud. </t>
    </r>
    <r>
      <rPr>
        <b/>
        <sz val="11"/>
        <color theme="1"/>
        <rFont val="Calibri"/>
        <family val="2"/>
        <scheme val="minor"/>
      </rPr>
      <t>Indtægter skal angives som et</t>
    </r>
  </si>
  <si>
    <t>Projektets egen medfinansiering skal deles ind i offentlig og privat medfinansiering, i en tabel for hver kategori. For EU-partnere må hver partners budget</t>
  </si>
  <si>
    <t>angives i NOK.</t>
  </si>
  <si>
    <t>Tabellerne viser det totale og årsopdelte budget, opdelt pr. omkostningsart, for EU-partnere, samt omkostninger pr. omkostningsart og total finansiering</t>
  </si>
  <si>
    <t>pr. partner. Søgte Interreg midler, for de respektive partnere og år regnes automatisk ud. Hvis den registrerede offentlige – eller private medfinansiering,</t>
  </si>
  <si>
    <t>Tabellerne viser det totale og årsopdelte budget, opdelt pr. omkostningsart for norske partnere, samt omkostninger pr. omkostningsart og total finansiering</t>
  </si>
  <si>
    <t>pr. partner. Dette faneblads information skal bruges til at registrere omkostninger i regionalforvaltningen.no. Alle beløb i dette faneblad er angivet i NOK.</t>
  </si>
  <si>
    <t>Søgte Interreg midler, for de respektive partnere og år, regnes automatisk ud. Hvis den registrerede offentlige – eller private medfinansiering, for de norske</t>
  </si>
  <si>
    <t>Tabellerne viser projektets samlede budget, opdelt pr land og EU/Norge og samtlige partneres budgetter opdelt pr. omkostningsart i EUR. Dette faneblads</t>
  </si>
  <si>
    <t>information, bruges til at registrere budgettet i ”Min ansökan”. Observer at EU-budgettet og det norske budget registreres som separate budgetter i</t>
  </si>
  <si>
    <t>”Min ansökan”.</t>
  </si>
  <si>
    <t>Tabellen viser omkostninger til personale, øvrige omkostninger, samt den procentuelle andel af øvrige omkostninger, set i relation til personaleomkostningerne</t>
  </si>
  <si>
    <t>for EU-partnere. Informationen, i dette faneblad, bruges kun til at registrere budget, i ”Min ansökan”, for de projekter som søger støtte, under den forenklede</t>
  </si>
  <si>
    <t>har norske partnere, så skal det norske budget også registreres i Regionalforvaltning.no (den norske online ansøgnings portal).</t>
  </si>
  <si>
    <t>Vær opmærksom på at "Set-up" fanen skal udfyldes, før man begynder at udfylde de andre input faner.</t>
  </si>
  <si>
    <t>fra rullelisten, med de oplysninger i har angivet i "Set-up" fanebladet. Efter at i har valgt arbejdspakke, partner og omkostningsart skal omkostningen</t>
  </si>
  <si>
    <t>I fanebladene, for EU – respektive norske omkostninger findes kolonner, hvor du vælger arbejdspakke (A), partner (C) og omkostningsart (kostnadsslag) (D),</t>
  </si>
  <si>
    <t>udspecificieres, i kolonnen specificera kostnad (E). Angiv dernæst selve omkostningen, eller indtægten, i det år de indtræffer. I kolonne aktivitet (B)</t>
  </si>
  <si>
    <t>være mindst 40 % offentlig og / eller privat medfinansiering. I det norske budget kan medfinansieringsgraden variere mellem partnerne, så længe budgettet</t>
  </si>
  <si>
    <t>totalt set mindst har 50 % offentlig og / eller privat medfinansiering. Medfinansiering for EU-partners angives i EUR og medfinansiering for norske partners</t>
  </si>
  <si>
    <t>arbetspaket som är planerade utöver det obligatoriska arbetspaketet ”projektledning och kommunikation”, vilka projektpartner som medverkar i projektet</t>
  </si>
  <si>
    <t>redovisa kostnader för resor och logi som faktiska kostnader behöver ni budgetera för dessa, och väljer då alternativet ”faktiska kostnader” i rullistan.</t>
  </si>
  <si>
    <t>Under val av förenklade redovisningsalternativ väljer ni om ni vill använda schabloner för kostnadsslagen "kontor och administration" samt "resor och logi".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</si>
  <si>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Om du ska ta bort ett arbetspaket från listan, måste du även ta bort kostnaderna för arbetspaketet i motsvarande tabell i fliken "EU kostnader"/</t>
    </r>
  </si>
  <si>
    <t>"NO kostnader".</t>
  </si>
  <si>
    <t xml:space="preserve">visas ett felmeddelande på rad 47. </t>
  </si>
  <si>
    <t>pr. partner, er for lave vises der en fejlmeddelelse, på række 47.</t>
  </si>
  <si>
    <t xml:space="preserve">för låg visas ett felmeddelande på rad 23. </t>
  </si>
  <si>
    <t>partnere, er for lav vises der en fejlmeddelelse, på række 23.</t>
  </si>
  <si>
    <t>Excelfilen indeholder fem faneblade, hvori man kan indtaste data (disse faner er markeret med grøn). Heri udfyldes projektets grundlæggende informationer</t>
  </si>
  <si>
    <t>og her skal omkostninger og projektfinansiering registreres. Når informationen er lagt ind i disse faneblade, kan projektets budget ses i fanebladene, der viser</t>
  </si>
  <si>
    <t>uddata (disse faner er farvet grå). Beløb skal, for svenske og danske partneres omkostninger, angives i EUR, norske partnere skal registrer beløb i NOK.</t>
  </si>
  <si>
    <r>
      <rPr>
        <b/>
        <sz val="11"/>
        <color theme="1"/>
        <rFont val="Calibri"/>
        <family val="2"/>
        <scheme val="minor"/>
      </rPr>
      <t>Observer at det ikke er tilladt at anvende sig af decimaler eller formler, når man indtaster beløb i arket.</t>
    </r>
    <r>
      <rPr>
        <sz val="11"/>
        <color theme="1"/>
        <rFont val="Calibri"/>
        <family val="2"/>
        <scheme val="minor"/>
      </rPr>
      <t xml:space="preserve"> For norske partnere omregnes beløb automatisk til</t>
    </r>
  </si>
  <si>
    <t>EUR, til en vekselkurs på 10,00.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</si>
  <si>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Hvis du efter at have udfyldt de fem input faner vil slette en partner, skal du gøre dette i alle fem input faneblade, ikke kun fra "Set-up" fanebladet.</t>
    </r>
  </si>
  <si>
    <t>I tabellerne offentlig medfinansiering og privat medfinansiering registreres partnernes egne bidrag, til projektet, i form at offentlig eller privat finansiering.</t>
  </si>
  <si>
    <t>Partner vælges fra en rulleliste og beløb angives pr. år uden decimaler.</t>
  </si>
  <si>
    <t xml:space="preserve">revisionsmodel personale + standardsats for øvrige omkostninger (standardsatsen kan gå op til 40 %). </t>
  </si>
  <si>
    <t>fanebladet for omkostninger og fanebladet for finansiering.</t>
  </si>
  <si>
    <t>minusbeløb.</t>
  </si>
  <si>
    <t>Version 1.1, 2022-09-20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</si>
</sst>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2" borderId="2" xfId="0" applyFill="1" applyBorder="1"/>
    <xf numFmtId="14" fontId="0" fillId="2" borderId="0" xfId="0" applyNumberFormat="1" applyFill="1"/>
    <xf numFmtId="0" fontId="1" fillId="2" borderId="2" xfId="0" applyFont="1" applyFill="1" applyBorder="1"/>
    <xf numFmtId="0" fontId="0" fillId="2" borderId="3" xfId="0" applyFill="1" applyBorder="1"/>
    <xf numFmtId="0" fontId="3" fillId="2" borderId="0" xfId="0" applyFont="1" applyFill="1"/>
    <xf numFmtId="0" fontId="4" fillId="2" borderId="0" xfId="0" applyFont="1" applyFill="1"/>
    <xf numFmtId="0" fontId="1" fillId="2" borderId="3" xfId="0" applyFont="1" applyFill="1" applyBorder="1"/>
    <xf numFmtId="0" fontId="0" fillId="3" borderId="0" xfId="0" applyFill="1"/>
    <xf numFmtId="0" fontId="1" fillId="3" borderId="0" xfId="0" applyFont="1" applyFill="1"/>
    <xf numFmtId="3" fontId="0" fillId="2" borderId="0" xfId="0" applyNumberFormat="1" applyFill="1"/>
    <xf numFmtId="3" fontId="0" fillId="2" borderId="2" xfId="0" applyNumberFormat="1" applyFill="1" applyBorder="1"/>
    <xf numFmtId="0" fontId="0" fillId="2" borderId="0" xfId="0" applyFill="1" applyAlignment="1">
      <alignment horizontal="right"/>
    </xf>
    <xf numFmtId="3" fontId="1" fillId="2" borderId="0" xfId="0" applyNumberFormat="1" applyFont="1" applyFill="1"/>
    <xf numFmtId="3" fontId="0" fillId="2" borderId="3" xfId="0" applyNumberFormat="1" applyFill="1" applyBorder="1"/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right" wrapText="1"/>
    </xf>
    <xf numFmtId="3" fontId="1" fillId="2" borderId="2" xfId="0" applyNumberFormat="1" applyFont="1" applyFill="1" applyBorder="1"/>
    <xf numFmtId="0" fontId="1" fillId="2" borderId="0" xfId="0" applyFont="1" applyFill="1" applyAlignment="1">
      <alignment horizontal="right" wrapText="1"/>
    </xf>
    <xf numFmtId="3" fontId="1" fillId="2" borderId="3" xfId="0" applyNumberFormat="1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3" fontId="0" fillId="3" borderId="1" xfId="0" applyNumberFormat="1" applyFill="1" applyBorder="1"/>
    <xf numFmtId="10" fontId="1" fillId="2" borderId="0" xfId="1" applyNumberFormat="1" applyFont="1" applyFill="1" applyBorder="1"/>
    <xf numFmtId="2" fontId="0" fillId="3" borderId="0" xfId="0" applyNumberFormat="1" applyFill="1"/>
    <xf numFmtId="0" fontId="0" fillId="2" borderId="1" xfId="0" applyFill="1" applyBorder="1" applyAlignment="1">
      <alignment wrapText="1"/>
    </xf>
    <xf numFmtId="0" fontId="0" fillId="2" borderId="0" xfId="0" applyFill="1" applyProtection="1">
      <protection locked="0"/>
    </xf>
    <xf numFmtId="0" fontId="0" fillId="4" borderId="0" xfId="0" applyFill="1"/>
    <xf numFmtId="2" fontId="0" fillId="4" borderId="0" xfId="0" applyNumberFormat="1" applyFill="1"/>
    <xf numFmtId="10" fontId="1" fillId="2" borderId="2" xfId="0" applyNumberFormat="1" applyFont="1" applyFill="1" applyBorder="1"/>
    <xf numFmtId="3" fontId="1" fillId="3" borderId="1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0" fillId="3" borderId="1" xfId="0" applyFill="1" applyBorder="1"/>
    <xf numFmtId="0" fontId="0" fillId="2" borderId="0" xfId="0" applyFill="1" applyAlignment="1">
      <alignment horizontal="center"/>
    </xf>
    <xf numFmtId="3" fontId="0" fillId="5" borderId="1" xfId="0" applyNumberFormat="1" applyFill="1" applyBorder="1"/>
    <xf numFmtId="0" fontId="0" fillId="5" borderId="1" xfId="0" applyFill="1" applyBorder="1"/>
    <xf numFmtId="0" fontId="9" fillId="4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5"/>
    </xf>
    <xf numFmtId="3" fontId="3" fillId="2" borderId="1" xfId="0" applyNumberFormat="1" applyFont="1" applyFill="1" applyBorder="1"/>
    <xf numFmtId="3" fontId="3" fillId="2" borderId="4" xfId="0" applyNumberFormat="1" applyFont="1" applyFill="1" applyBorder="1"/>
    <xf numFmtId="10" fontId="1" fillId="2" borderId="2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right" wrapText="1"/>
      <protection hidden="1"/>
    </xf>
    <xf numFmtId="3" fontId="0" fillId="2" borderId="0" xfId="0" applyNumberFormat="1" applyFill="1" applyProtection="1">
      <protection hidden="1"/>
    </xf>
    <xf numFmtId="0" fontId="0" fillId="2" borderId="2" xfId="0" applyFill="1" applyBorder="1" applyProtection="1">
      <protection hidden="1"/>
    </xf>
    <xf numFmtId="3" fontId="0" fillId="2" borderId="2" xfId="0" applyNumberFormat="1" applyFill="1" applyBorder="1" applyProtection="1">
      <protection hidden="1"/>
    </xf>
    <xf numFmtId="10" fontId="1" fillId="2" borderId="2" xfId="1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3" fontId="4" fillId="2" borderId="2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3" fontId="1" fillId="2" borderId="0" xfId="0" applyNumberFormat="1" applyFont="1" applyFill="1" applyAlignment="1" applyProtection="1">
      <alignment horizontal="right"/>
      <protection hidden="1"/>
    </xf>
    <xf numFmtId="3" fontId="0" fillId="2" borderId="0" xfId="0" applyNumberForma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3" fillId="2" borderId="2" xfId="0" applyFont="1" applyFill="1" applyBorder="1" applyProtection="1">
      <protection hidden="1"/>
    </xf>
    <xf numFmtId="3" fontId="3" fillId="2" borderId="2" xfId="0" applyNumberFormat="1" applyFont="1" applyFill="1" applyBorder="1" applyAlignment="1" applyProtection="1">
      <alignment horizontal="right"/>
      <protection hidden="1"/>
    </xf>
    <xf numFmtId="0" fontId="0" fillId="3" borderId="0" xfId="0" applyFill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3" fontId="3" fillId="2" borderId="2" xfId="0" applyNumberFormat="1" applyFont="1" applyFill="1" applyBorder="1" applyProtection="1">
      <protection hidden="1"/>
    </xf>
    <xf numFmtId="3" fontId="4" fillId="2" borderId="2" xfId="0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3" fontId="3" fillId="2" borderId="0" xfId="0" applyNumberFormat="1" applyFont="1" applyFill="1" applyProtection="1">
      <protection hidden="1"/>
    </xf>
    <xf numFmtId="3" fontId="4" fillId="2" borderId="0" xfId="0" applyNumberFormat="1" applyFont="1" applyFill="1" applyProtection="1">
      <protection hidden="1"/>
    </xf>
    <xf numFmtId="0" fontId="3" fillId="3" borderId="0" xfId="0" applyFont="1" applyFill="1" applyProtection="1">
      <protection hidden="1"/>
    </xf>
    <xf numFmtId="3" fontId="1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2" xfId="0" applyFont="1" applyFill="1" applyBorder="1"/>
    <xf numFmtId="0" fontId="12" fillId="2" borderId="0" xfId="0" applyFont="1" applyFill="1"/>
    <xf numFmtId="0" fontId="12" fillId="3" borderId="0" xfId="0" applyFont="1" applyFill="1"/>
    <xf numFmtId="0" fontId="13" fillId="2" borderId="0" xfId="0" applyFont="1" applyFill="1"/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4" fillId="2" borderId="0" xfId="0" applyFont="1" applyFill="1"/>
    <xf numFmtId="0" fontId="12" fillId="3" borderId="1" xfId="0" applyFont="1" applyFill="1" applyBorder="1"/>
    <xf numFmtId="0" fontId="15" fillId="2" borderId="0" xfId="0" applyFont="1" applyFill="1"/>
    <xf numFmtId="0" fontId="16" fillId="2" borderId="0" xfId="0" applyFont="1" applyFill="1"/>
    <xf numFmtId="0" fontId="11" fillId="2" borderId="4" xfId="0" applyFont="1" applyFill="1" applyBorder="1" applyAlignment="1">
      <alignment horizontal="right"/>
    </xf>
    <xf numFmtId="0" fontId="11" fillId="5" borderId="1" xfId="0" applyFont="1" applyFill="1" applyBorder="1" applyProtection="1">
      <protection hidden="1"/>
    </xf>
    <xf numFmtId="3" fontId="11" fillId="2" borderId="4" xfId="0" applyNumberFormat="1" applyFont="1" applyFill="1" applyBorder="1" applyAlignment="1">
      <alignment horizontal="right"/>
    </xf>
    <xf numFmtId="0" fontId="17" fillId="2" borderId="0" xfId="0" applyFont="1" applyFill="1"/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/>
    <xf numFmtId="0" fontId="18" fillId="2" borderId="0" xfId="0" applyFont="1" applyFill="1"/>
    <xf numFmtId="0" fontId="18" fillId="2" borderId="0" xfId="0" applyFont="1" applyFill="1" applyAlignment="1">
      <alignment horizontal="right"/>
    </xf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right" wrapText="1"/>
      <protection hidden="1"/>
    </xf>
    <xf numFmtId="0" fontId="12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19" fillId="2" borderId="0" xfId="0" applyFont="1" applyFill="1"/>
    <xf numFmtId="0" fontId="19" fillId="0" borderId="0" xfId="0" applyFont="1" applyAlignment="1">
      <alignment vertical="center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20">
    <dxf>
      <font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/>
        <color theme="0" tint="-0.1499679555650502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/>
        <color theme="0" tint="-0.1499679555650502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/>
        <color theme="0" tint="-0.14996795556505021"/>
      </font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6</xdr:col>
      <xdr:colOff>327600</xdr:colOff>
      <xdr:row>5</xdr:row>
      <xdr:rowOff>128585</xdr:rowOff>
    </xdr:to>
    <xdr:pic>
      <xdr:nvPicPr>
        <xdr:cNvPr id="3" name="Bildobjekt 2" descr="Logo för Interreg Öresund-Kattegat-Skagerrak">
          <a:extLst>
            <a:ext uri="{FF2B5EF4-FFF2-40B4-BE49-F238E27FC236}">
              <a16:creationId xmlns:a16="http://schemas.microsoft.com/office/drawing/2014/main" id="{ED5F9D4C-E2DC-0644-0A5A-5915D4A1A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3528000" cy="1081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6</xdr:col>
      <xdr:colOff>327600</xdr:colOff>
      <xdr:row>5</xdr:row>
      <xdr:rowOff>128585</xdr:rowOff>
    </xdr:to>
    <xdr:pic>
      <xdr:nvPicPr>
        <xdr:cNvPr id="2" name="Bildobjekt 1" descr="Logo för Interreg Öresund-Kattegat-Skagerrak">
          <a:extLst>
            <a:ext uri="{FF2B5EF4-FFF2-40B4-BE49-F238E27FC236}">
              <a16:creationId xmlns:a16="http://schemas.microsoft.com/office/drawing/2014/main" id="{B7D01209-9ECB-423F-8791-FD83C9C75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3528000" cy="1081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EC8B-0373-4860-908D-4E5100BD5D71}">
  <sheetPr>
    <tabColor theme="7"/>
  </sheetPr>
  <dimension ref="B7:C82"/>
  <sheetViews>
    <sheetView tabSelected="1" zoomScaleNormal="100" workbookViewId="0">
      <selection activeCell="B9" sqref="B9"/>
    </sheetView>
  </sheetViews>
  <sheetFormatPr defaultColWidth="9.140625" defaultRowHeight="15" x14ac:dyDescent="0.25"/>
  <cols>
    <col min="1" max="1" width="3.85546875" style="1" customWidth="1"/>
    <col min="2" max="2" width="9.5703125" style="1" customWidth="1"/>
    <col min="3" max="16384" width="9.140625" style="1"/>
  </cols>
  <sheetData>
    <row r="7" spans="2:2" ht="23.25" x14ac:dyDescent="0.35">
      <c r="B7" s="102" t="s">
        <v>125</v>
      </c>
    </row>
    <row r="8" spans="2:2" ht="18.75" x14ac:dyDescent="0.3">
      <c r="B8" s="75" t="s">
        <v>211</v>
      </c>
    </row>
    <row r="9" spans="2:2" x14ac:dyDescent="0.25">
      <c r="B9" s="3"/>
    </row>
    <row r="10" spans="2:2" x14ac:dyDescent="0.25">
      <c r="B10" s="1" t="s">
        <v>126</v>
      </c>
    </row>
    <row r="11" spans="2:2" x14ac:dyDescent="0.25">
      <c r="B11" s="1" t="s">
        <v>127</v>
      </c>
    </row>
    <row r="13" spans="2:2" x14ac:dyDescent="0.25">
      <c r="B13" s="1" t="s">
        <v>128</v>
      </c>
    </row>
    <row r="14" spans="2:2" x14ac:dyDescent="0.25">
      <c r="B14" s="1" t="s">
        <v>129</v>
      </c>
    </row>
    <row r="15" spans="2:2" x14ac:dyDescent="0.25">
      <c r="B15" s="1" t="s">
        <v>130</v>
      </c>
    </row>
    <row r="16" spans="2:2" x14ac:dyDescent="0.25">
      <c r="B16" s="1" t="s">
        <v>131</v>
      </c>
    </row>
    <row r="18" spans="2:2" ht="18.75" x14ac:dyDescent="0.3">
      <c r="B18" s="75" t="s">
        <v>97</v>
      </c>
    </row>
    <row r="19" spans="2:2" x14ac:dyDescent="0.25">
      <c r="B19" s="1" t="s">
        <v>132</v>
      </c>
    </row>
    <row r="20" spans="2:2" x14ac:dyDescent="0.25">
      <c r="B20" s="1" t="s">
        <v>191</v>
      </c>
    </row>
    <row r="21" spans="2:2" x14ac:dyDescent="0.25">
      <c r="B21" s="1" t="s">
        <v>133</v>
      </c>
    </row>
    <row r="23" spans="2:2" x14ac:dyDescent="0.25">
      <c r="B23" s="3" t="s">
        <v>115</v>
      </c>
    </row>
    <row r="25" spans="2:2" x14ac:dyDescent="0.25">
      <c r="B25" s="1" t="s">
        <v>193</v>
      </c>
    </row>
    <row r="26" spans="2:2" x14ac:dyDescent="0.25">
      <c r="B26" s="1" t="s">
        <v>134</v>
      </c>
    </row>
    <row r="27" spans="2:2" x14ac:dyDescent="0.25">
      <c r="B27" s="1" t="s">
        <v>192</v>
      </c>
    </row>
    <row r="29" spans="2:2" x14ac:dyDescent="0.25">
      <c r="B29" s="43" t="s">
        <v>135</v>
      </c>
    </row>
    <row r="30" spans="2:2" x14ac:dyDescent="0.25">
      <c r="B30" s="1" t="s">
        <v>136</v>
      </c>
    </row>
    <row r="31" spans="2:2" x14ac:dyDescent="0.25">
      <c r="B31" s="1" t="s">
        <v>137</v>
      </c>
    </row>
    <row r="33" spans="2:3" x14ac:dyDescent="0.25">
      <c r="B33" s="43" t="s">
        <v>98</v>
      </c>
    </row>
    <row r="34" spans="2:3" x14ac:dyDescent="0.25">
      <c r="B34" s="44" t="s">
        <v>138</v>
      </c>
    </row>
    <row r="36" spans="2:3" x14ac:dyDescent="0.25">
      <c r="B36" s="44" t="s">
        <v>139</v>
      </c>
    </row>
    <row r="37" spans="2:3" x14ac:dyDescent="0.25">
      <c r="C37" s="1" t="s">
        <v>140</v>
      </c>
    </row>
    <row r="39" spans="2:3" x14ac:dyDescent="0.25">
      <c r="B39" s="44" t="s">
        <v>194</v>
      </c>
    </row>
    <row r="40" spans="2:3" x14ac:dyDescent="0.25">
      <c r="C40" s="1" t="s">
        <v>195</v>
      </c>
    </row>
    <row r="42" spans="2:3" ht="18.75" x14ac:dyDescent="0.3">
      <c r="B42" s="75" t="s">
        <v>99</v>
      </c>
    </row>
    <row r="43" spans="2:3" x14ac:dyDescent="0.25">
      <c r="B43" s="43" t="s">
        <v>141</v>
      </c>
    </row>
    <row r="44" spans="2:3" x14ac:dyDescent="0.25">
      <c r="B44" s="1" t="s">
        <v>142</v>
      </c>
    </row>
    <row r="45" spans="2:3" x14ac:dyDescent="0.25">
      <c r="B45" s="1" t="s">
        <v>143</v>
      </c>
    </row>
    <row r="46" spans="2:3" x14ac:dyDescent="0.25">
      <c r="B46" s="1" t="s">
        <v>170</v>
      </c>
    </row>
    <row r="48" spans="2:3" ht="18.75" x14ac:dyDescent="0.3">
      <c r="B48" s="75" t="s">
        <v>100</v>
      </c>
    </row>
    <row r="49" spans="2:2" x14ac:dyDescent="0.25">
      <c r="B49" s="43" t="s">
        <v>144</v>
      </c>
    </row>
    <row r="50" spans="2:2" x14ac:dyDescent="0.25">
      <c r="B50" s="1" t="s">
        <v>145</v>
      </c>
    </row>
    <row r="51" spans="2:2" x14ac:dyDescent="0.25">
      <c r="B51" s="1" t="s">
        <v>147</v>
      </c>
    </row>
    <row r="52" spans="2:2" x14ac:dyDescent="0.25">
      <c r="B52" s="1" t="s">
        <v>146</v>
      </c>
    </row>
    <row r="54" spans="2:2" x14ac:dyDescent="0.25">
      <c r="B54" s="1" t="s">
        <v>116</v>
      </c>
    </row>
    <row r="55" spans="2:2" x14ac:dyDescent="0.25">
      <c r="B55" s="1" t="s">
        <v>117</v>
      </c>
    </row>
    <row r="57" spans="2:2" ht="18.75" x14ac:dyDescent="0.3">
      <c r="B57" s="75" t="s">
        <v>101</v>
      </c>
    </row>
    <row r="58" spans="2:2" x14ac:dyDescent="0.25">
      <c r="B58" s="1" t="s">
        <v>148</v>
      </c>
    </row>
    <row r="59" spans="2:2" x14ac:dyDescent="0.25">
      <c r="B59" s="1" t="s">
        <v>149</v>
      </c>
    </row>
    <row r="60" spans="2:2" x14ac:dyDescent="0.25">
      <c r="B60" s="1" t="s">
        <v>196</v>
      </c>
    </row>
    <row r="62" spans="2:2" ht="18.75" x14ac:dyDescent="0.3">
      <c r="B62" s="75" t="s">
        <v>102</v>
      </c>
    </row>
    <row r="63" spans="2:2" x14ac:dyDescent="0.25">
      <c r="B63" s="1" t="s">
        <v>150</v>
      </c>
    </row>
    <row r="64" spans="2:2" x14ac:dyDescent="0.25">
      <c r="B64" s="1" t="s">
        <v>151</v>
      </c>
    </row>
    <row r="65" spans="2:2" x14ac:dyDescent="0.25">
      <c r="B65" s="1" t="s">
        <v>152</v>
      </c>
    </row>
    <row r="66" spans="2:2" x14ac:dyDescent="0.25">
      <c r="B66" s="1" t="s">
        <v>198</v>
      </c>
    </row>
    <row r="68" spans="2:2" ht="18.75" x14ac:dyDescent="0.3">
      <c r="B68" s="75" t="s">
        <v>95</v>
      </c>
    </row>
    <row r="69" spans="2:2" x14ac:dyDescent="0.25">
      <c r="B69" s="1" t="s">
        <v>153</v>
      </c>
    </row>
    <row r="70" spans="2:2" x14ac:dyDescent="0.25">
      <c r="B70" s="1" t="s">
        <v>154</v>
      </c>
    </row>
    <row r="71" spans="2:2" x14ac:dyDescent="0.25">
      <c r="B71" s="1" t="s">
        <v>155</v>
      </c>
    </row>
    <row r="73" spans="2:2" ht="18.75" x14ac:dyDescent="0.3">
      <c r="B73" s="75" t="s">
        <v>103</v>
      </c>
    </row>
    <row r="74" spans="2:2" x14ac:dyDescent="0.25">
      <c r="B74" s="1" t="s">
        <v>104</v>
      </c>
    </row>
    <row r="76" spans="2:2" ht="18.75" x14ac:dyDescent="0.3">
      <c r="B76" s="75" t="s">
        <v>96</v>
      </c>
    </row>
    <row r="77" spans="2:2" x14ac:dyDescent="0.25">
      <c r="B77" s="1" t="s">
        <v>105</v>
      </c>
    </row>
    <row r="79" spans="2:2" ht="18.75" x14ac:dyDescent="0.3">
      <c r="B79" s="75" t="s">
        <v>106</v>
      </c>
    </row>
    <row r="80" spans="2:2" x14ac:dyDescent="0.25">
      <c r="B80" s="1" t="s">
        <v>156</v>
      </c>
    </row>
    <row r="81" spans="2:2" x14ac:dyDescent="0.25">
      <c r="B81" s="1" t="s">
        <v>157</v>
      </c>
    </row>
    <row r="82" spans="2:2" x14ac:dyDescent="0.25">
      <c r="B82" s="1" t="s">
        <v>158</v>
      </c>
    </row>
  </sheetData>
  <sheetProtection algorithmName="SHA-512" hashValue="PXnSAsZTM3mWo+/qDrXQN7wI1NcENhO2CsQYaa8QTTFk8C6S6zx4lXeuSr1tyOzNtdVVMhIqutpgH5UeyDWO6w==" saltValue="FciZ4zz2oqJrJMfDu/lXhA==" spinCount="100000" sheet="1" selectLockedCells="1" selectUnlockedCells="1"/>
  <pageMargins left="0.7" right="0.7" top="0.75" bottom="0.75" header="0.3" footer="0.3"/>
  <pageSetup paperSize="9" scale="58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5C652-0220-482D-A5B4-D31B25ABFE4A}">
  <dimension ref="A1:AT4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5" x14ac:dyDescent="0.25"/>
  <cols>
    <col min="1" max="1" width="39.28515625" style="1" bestFit="1" customWidth="1"/>
    <col min="2" max="46" width="17.140625" style="1" customWidth="1"/>
    <col min="47" max="16384" width="9.140625" style="1"/>
  </cols>
  <sheetData>
    <row r="1" spans="1:6" s="94" customFormat="1" ht="21" x14ac:dyDescent="0.35">
      <c r="A1" s="79" t="s">
        <v>78</v>
      </c>
    </row>
    <row r="2" spans="1:6" s="8" customFormat="1" ht="28.9" customHeight="1" x14ac:dyDescent="0.25">
      <c r="A2" s="8" t="s">
        <v>88</v>
      </c>
      <c r="B2" s="36" t="s">
        <v>32</v>
      </c>
      <c r="C2" s="36" t="s">
        <v>30</v>
      </c>
      <c r="D2" s="36" t="s">
        <v>3</v>
      </c>
      <c r="E2" s="36" t="s">
        <v>4</v>
      </c>
      <c r="F2" s="36" t="s">
        <v>31</v>
      </c>
    </row>
    <row r="3" spans="1:6" x14ac:dyDescent="0.25">
      <c r="A3" s="1" t="s">
        <v>25</v>
      </c>
      <c r="B3" s="13">
        <f>C3+F3</f>
        <v>0</v>
      </c>
      <c r="C3" s="13">
        <f t="shared" ref="C3:C9" si="0">D3+E3</f>
        <v>0</v>
      </c>
      <c r="D3" s="49">
        <f t="shared" ref="D3:D9" si="1">SUMIF($25:$25,"Sverige",27:27)</f>
        <v>0</v>
      </c>
      <c r="E3" s="49">
        <f t="shared" ref="E3:E9" si="2">SUMIF($25:$25,"Danmark",27:27)</f>
        <v>0</v>
      </c>
      <c r="F3" s="49">
        <f t="shared" ref="F3:F9" si="3">SUMIF($25:$25,"Norge",27:27)</f>
        <v>0</v>
      </c>
    </row>
    <row r="4" spans="1:6" x14ac:dyDescent="0.25">
      <c r="A4" s="1" t="s">
        <v>26</v>
      </c>
      <c r="B4" s="13">
        <f t="shared" ref="B4:B7" si="4">C4+F4</f>
        <v>0</v>
      </c>
      <c r="C4" s="13">
        <f t="shared" si="0"/>
        <v>0</v>
      </c>
      <c r="D4" s="49">
        <f t="shared" si="1"/>
        <v>0</v>
      </c>
      <c r="E4" s="49">
        <f t="shared" si="2"/>
        <v>0</v>
      </c>
      <c r="F4" s="49">
        <f t="shared" si="3"/>
        <v>0</v>
      </c>
    </row>
    <row r="5" spans="1:6" x14ac:dyDescent="0.25">
      <c r="A5" s="1" t="s">
        <v>27</v>
      </c>
      <c r="B5" s="13">
        <f t="shared" si="4"/>
        <v>0</v>
      </c>
      <c r="C5" s="13">
        <f t="shared" si="0"/>
        <v>0</v>
      </c>
      <c r="D5" s="49">
        <f t="shared" si="1"/>
        <v>0</v>
      </c>
      <c r="E5" s="49">
        <f t="shared" si="2"/>
        <v>0</v>
      </c>
      <c r="F5" s="49">
        <f t="shared" si="3"/>
        <v>0</v>
      </c>
    </row>
    <row r="6" spans="1:6" x14ac:dyDescent="0.25">
      <c r="A6" s="1" t="s">
        <v>111</v>
      </c>
      <c r="B6" s="13">
        <f>C6+F6</f>
        <v>0</v>
      </c>
      <c r="C6" s="13">
        <f>D6+E6</f>
        <v>0</v>
      </c>
      <c r="D6" s="49">
        <f t="shared" si="1"/>
        <v>0</v>
      </c>
      <c r="E6" s="49">
        <f t="shared" si="2"/>
        <v>0</v>
      </c>
      <c r="F6" s="49">
        <f t="shared" si="3"/>
        <v>0</v>
      </c>
    </row>
    <row r="7" spans="1:6" x14ac:dyDescent="0.25">
      <c r="A7" s="1" t="str">
        <f>IF('Set-up'!F16="Schablon 6 %","Resor och logi - schablon 6 %","Resor och logi")</f>
        <v>Resor och logi - schablon 6 %</v>
      </c>
      <c r="B7" s="13">
        <f t="shared" si="4"/>
        <v>0</v>
      </c>
      <c r="C7" s="13">
        <f t="shared" si="0"/>
        <v>0</v>
      </c>
      <c r="D7" s="49">
        <f t="shared" si="1"/>
        <v>0</v>
      </c>
      <c r="E7" s="49">
        <f t="shared" si="2"/>
        <v>0</v>
      </c>
      <c r="F7" s="49">
        <f t="shared" si="3"/>
        <v>0</v>
      </c>
    </row>
    <row r="8" spans="1:6" x14ac:dyDescent="0.25">
      <c r="A8" s="1" t="s">
        <v>112</v>
      </c>
      <c r="B8" s="13">
        <f>C8+F8</f>
        <v>0</v>
      </c>
      <c r="C8" s="13">
        <f>D8+E8</f>
        <v>0</v>
      </c>
      <c r="D8" s="49">
        <f t="shared" si="1"/>
        <v>0</v>
      </c>
      <c r="E8" s="49">
        <f t="shared" si="2"/>
        <v>0</v>
      </c>
      <c r="F8" s="49">
        <f t="shared" si="3"/>
        <v>0</v>
      </c>
    </row>
    <row r="9" spans="1:6" x14ac:dyDescent="0.25">
      <c r="A9" s="1" t="s">
        <v>70</v>
      </c>
      <c r="B9" s="13">
        <f>C9+F9</f>
        <v>0</v>
      </c>
      <c r="C9" s="13">
        <f t="shared" si="0"/>
        <v>0</v>
      </c>
      <c r="D9" s="49">
        <f t="shared" si="1"/>
        <v>0</v>
      </c>
      <c r="E9" s="49">
        <f t="shared" si="2"/>
        <v>0</v>
      </c>
      <c r="F9" s="49">
        <f t="shared" si="3"/>
        <v>0</v>
      </c>
    </row>
    <row r="10" spans="1:6" s="3" customFormat="1" x14ac:dyDescent="0.25">
      <c r="A10" s="10" t="s">
        <v>28</v>
      </c>
      <c r="B10" s="22">
        <f>C10+F10</f>
        <v>0</v>
      </c>
      <c r="C10" s="22">
        <f>SUM(C3:C9)</f>
        <v>0</v>
      </c>
      <c r="D10" s="22">
        <f>SUM(D3:D9)</f>
        <v>0</v>
      </c>
      <c r="E10" s="22">
        <f>SUM(E3:E9)</f>
        <v>0</v>
      </c>
      <c r="F10" s="22">
        <f>SUM(F3:F9)</f>
        <v>0</v>
      </c>
    </row>
    <row r="11" spans="1:6" x14ac:dyDescent="0.25">
      <c r="B11" s="13"/>
      <c r="C11" s="13"/>
      <c r="D11" s="13"/>
      <c r="E11" s="13"/>
      <c r="F11" s="13"/>
    </row>
    <row r="12" spans="1:6" s="3" customFormat="1" x14ac:dyDescent="0.25">
      <c r="A12" s="3" t="s">
        <v>110</v>
      </c>
      <c r="B12" s="16"/>
      <c r="C12" s="16"/>
      <c r="D12" s="16"/>
      <c r="E12" s="16"/>
      <c r="F12" s="16"/>
    </row>
    <row r="13" spans="1:6" x14ac:dyDescent="0.25">
      <c r="A13" s="1" t="s">
        <v>85</v>
      </c>
      <c r="B13" s="13">
        <f>C13+F13</f>
        <v>0</v>
      </c>
      <c r="C13" s="13">
        <f>D13+E13</f>
        <v>0</v>
      </c>
      <c r="D13" s="49">
        <f>SUMIF($25:$25,"Sverige",37:37)</f>
        <v>0</v>
      </c>
      <c r="E13" s="49">
        <f>SUMIF($25:$25,"Danmark",37:37)</f>
        <v>0</v>
      </c>
      <c r="F13" s="49">
        <f>SUMIF($25:$25,"Norge",37:37)</f>
        <v>0</v>
      </c>
    </row>
    <row r="14" spans="1:6" x14ac:dyDescent="0.25">
      <c r="A14" s="4" t="s">
        <v>86</v>
      </c>
      <c r="B14" s="14">
        <f>C14+F14</f>
        <v>0</v>
      </c>
      <c r="C14" s="14">
        <f>D14+E14</f>
        <v>0</v>
      </c>
      <c r="D14" s="51">
        <f>SUMIF($25:$25,"Sverige",38:38)</f>
        <v>0</v>
      </c>
      <c r="E14" s="51">
        <f>SUMIF($25:$25,"Danmark",38:38)</f>
        <v>0</v>
      </c>
      <c r="F14" s="51">
        <f>SUMIF($25:$25,"Norge",38:38)</f>
        <v>0</v>
      </c>
    </row>
    <row r="15" spans="1:6" s="3" customFormat="1" x14ac:dyDescent="0.25">
      <c r="A15" s="6" t="s">
        <v>29</v>
      </c>
      <c r="B15" s="20">
        <f>C15+F15</f>
        <v>0</v>
      </c>
      <c r="C15" s="22">
        <f>D15+E15</f>
        <v>0</v>
      </c>
      <c r="D15" s="20">
        <f>SUM(D13:D14)</f>
        <v>0</v>
      </c>
      <c r="E15" s="20">
        <f>SUM(E13:E14)</f>
        <v>0</v>
      </c>
      <c r="F15" s="20">
        <f>SUM(F13:F14)</f>
        <v>0</v>
      </c>
    </row>
    <row r="16" spans="1:6" x14ac:dyDescent="0.25">
      <c r="A16" s="7" t="s">
        <v>11</v>
      </c>
      <c r="B16" s="14">
        <f>C16+F16</f>
        <v>0</v>
      </c>
      <c r="C16" s="17">
        <f>D16+E16</f>
        <v>0</v>
      </c>
      <c r="D16" s="51">
        <f>SUMIF($25:$25,"Sverige",40:40)</f>
        <v>0</v>
      </c>
      <c r="E16" s="51">
        <f>SUMIF($25:$25,"Danmark",40:40)</f>
        <v>0</v>
      </c>
      <c r="F16" s="51">
        <f>SUMIF($25:$25,"Norge",40:40)</f>
        <v>0</v>
      </c>
    </row>
    <row r="17" spans="1:46" s="3" customFormat="1" x14ac:dyDescent="0.25">
      <c r="A17" s="10" t="s">
        <v>33</v>
      </c>
      <c r="B17" s="22">
        <f>B15+B16</f>
        <v>0</v>
      </c>
      <c r="C17" s="22">
        <f>C15+C16</f>
        <v>0</v>
      </c>
      <c r="D17" s="22">
        <f>D15+D16</f>
        <v>0</v>
      </c>
      <c r="E17" s="22">
        <f>E15+E16</f>
        <v>0</v>
      </c>
      <c r="F17" s="22">
        <f>F15+F16</f>
        <v>0</v>
      </c>
    </row>
    <row r="18" spans="1:46" x14ac:dyDescent="0.25">
      <c r="B18" s="13"/>
      <c r="C18" s="13"/>
      <c r="D18" s="13"/>
      <c r="E18" s="13"/>
      <c r="F18" s="13"/>
    </row>
    <row r="19" spans="1:46" x14ac:dyDescent="0.25">
      <c r="A19" s="6" t="s">
        <v>49</v>
      </c>
      <c r="B19" s="52" t="str">
        <f>IF(B17=0,"",(B16/B17))</f>
        <v/>
      </c>
      <c r="C19" s="52" t="str">
        <f>IF(C17=0,"",(C16/C17))</f>
        <v/>
      </c>
      <c r="D19" s="52" t="str">
        <f>IF(D17=0,"",(D16/D17))</f>
        <v/>
      </c>
      <c r="E19" s="52" t="str">
        <f>IF(E17=0,"",(E16/E17))</f>
        <v/>
      </c>
      <c r="F19" s="52" t="str">
        <f>IF(F17=0,"",(F16/F17))</f>
        <v/>
      </c>
    </row>
    <row r="20" spans="1:46" x14ac:dyDescent="0.25">
      <c r="B20" s="28"/>
      <c r="C20" s="28"/>
      <c r="D20" s="28"/>
      <c r="E20" s="28"/>
      <c r="F20" s="28"/>
    </row>
    <row r="23" spans="1:46" s="15" customFormat="1" hidden="1" x14ac:dyDescent="0.25"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5">
        <v>8</v>
      </c>
      <c r="J23" s="15">
        <v>9</v>
      </c>
      <c r="K23" s="15">
        <v>10</v>
      </c>
      <c r="L23" s="15">
        <v>11</v>
      </c>
      <c r="M23" s="15">
        <v>12</v>
      </c>
      <c r="N23" s="15">
        <v>13</v>
      </c>
      <c r="O23" s="15">
        <v>14</v>
      </c>
      <c r="P23" s="15">
        <v>15</v>
      </c>
      <c r="Q23" s="15">
        <v>16</v>
      </c>
      <c r="R23" s="15">
        <v>17</v>
      </c>
      <c r="S23" s="15">
        <v>18</v>
      </c>
      <c r="T23" s="15">
        <v>19</v>
      </c>
      <c r="U23" s="15">
        <v>20</v>
      </c>
      <c r="V23" s="15">
        <v>21</v>
      </c>
      <c r="W23" s="15">
        <v>22</v>
      </c>
      <c r="X23" s="15">
        <v>23</v>
      </c>
      <c r="Y23" s="15">
        <v>24</v>
      </c>
      <c r="Z23" s="15">
        <v>25</v>
      </c>
      <c r="AA23" s="15">
        <v>26</v>
      </c>
      <c r="AB23" s="15">
        <v>27</v>
      </c>
      <c r="AC23" s="15">
        <v>28</v>
      </c>
      <c r="AD23" s="15">
        <v>29</v>
      </c>
      <c r="AE23" s="15">
        <v>30</v>
      </c>
      <c r="AF23" s="15">
        <v>31</v>
      </c>
      <c r="AG23" s="15">
        <v>32</v>
      </c>
      <c r="AH23" s="15">
        <v>33</v>
      </c>
      <c r="AI23" s="15">
        <v>34</v>
      </c>
      <c r="AJ23" s="15">
        <v>35</v>
      </c>
      <c r="AK23" s="15">
        <v>36</v>
      </c>
      <c r="AL23" s="15">
        <v>37</v>
      </c>
      <c r="AM23" s="15">
        <v>38</v>
      </c>
      <c r="AN23" s="15">
        <v>39</v>
      </c>
      <c r="AO23" s="15">
        <v>40</v>
      </c>
      <c r="AP23" s="15">
        <v>41</v>
      </c>
      <c r="AQ23" s="15">
        <v>42</v>
      </c>
      <c r="AR23" s="15">
        <v>43</v>
      </c>
      <c r="AS23" s="15">
        <v>44</v>
      </c>
      <c r="AT23" s="15">
        <v>45</v>
      </c>
    </row>
    <row r="24" spans="1:46" s="15" customFormat="1" hidden="1" x14ac:dyDescent="0.25">
      <c r="B24" s="15" t="str">
        <f t="shared" ref="B24:AT24" si="5">B26</f>
        <v/>
      </c>
      <c r="C24" s="15" t="str">
        <f t="shared" si="5"/>
        <v/>
      </c>
      <c r="D24" s="15" t="str">
        <f t="shared" si="5"/>
        <v/>
      </c>
      <c r="E24" s="15" t="str">
        <f t="shared" si="5"/>
        <v/>
      </c>
      <c r="F24" s="15" t="str">
        <f t="shared" si="5"/>
        <v/>
      </c>
      <c r="G24" s="15" t="str">
        <f t="shared" si="5"/>
        <v/>
      </c>
      <c r="H24" s="15" t="str">
        <f t="shared" si="5"/>
        <v/>
      </c>
      <c r="I24" s="15" t="str">
        <f t="shared" si="5"/>
        <v/>
      </c>
      <c r="J24" s="15" t="str">
        <f t="shared" si="5"/>
        <v/>
      </c>
      <c r="K24" s="15" t="str">
        <f t="shared" si="5"/>
        <v/>
      </c>
      <c r="L24" s="15" t="str">
        <f t="shared" si="5"/>
        <v/>
      </c>
      <c r="M24" s="15" t="str">
        <f t="shared" si="5"/>
        <v/>
      </c>
      <c r="N24" s="15" t="str">
        <f t="shared" si="5"/>
        <v/>
      </c>
      <c r="O24" s="15" t="str">
        <f t="shared" si="5"/>
        <v/>
      </c>
      <c r="P24" s="15" t="str">
        <f t="shared" si="5"/>
        <v/>
      </c>
      <c r="Q24" s="15" t="str">
        <f t="shared" si="5"/>
        <v/>
      </c>
      <c r="R24" s="15" t="str">
        <f t="shared" si="5"/>
        <v/>
      </c>
      <c r="S24" s="15" t="str">
        <f t="shared" si="5"/>
        <v/>
      </c>
      <c r="T24" s="15" t="str">
        <f t="shared" si="5"/>
        <v/>
      </c>
      <c r="U24" s="15" t="str">
        <f t="shared" si="5"/>
        <v/>
      </c>
      <c r="V24" s="15" t="str">
        <f t="shared" si="5"/>
        <v/>
      </c>
      <c r="W24" s="15" t="str">
        <f t="shared" si="5"/>
        <v/>
      </c>
      <c r="X24" s="15" t="str">
        <f t="shared" si="5"/>
        <v/>
      </c>
      <c r="Y24" s="15" t="str">
        <f t="shared" si="5"/>
        <v/>
      </c>
      <c r="Z24" s="15" t="str">
        <f t="shared" si="5"/>
        <v/>
      </c>
      <c r="AA24" s="15" t="str">
        <f t="shared" si="5"/>
        <v/>
      </c>
      <c r="AB24" s="15" t="str">
        <f t="shared" si="5"/>
        <v/>
      </c>
      <c r="AC24" s="15" t="str">
        <f t="shared" si="5"/>
        <v/>
      </c>
      <c r="AD24" s="15" t="str">
        <f t="shared" si="5"/>
        <v/>
      </c>
      <c r="AE24" s="15" t="str">
        <f t="shared" si="5"/>
        <v/>
      </c>
      <c r="AF24" s="15" t="str">
        <f t="shared" si="5"/>
        <v/>
      </c>
      <c r="AG24" s="15" t="str">
        <f t="shared" si="5"/>
        <v/>
      </c>
      <c r="AH24" s="15" t="str">
        <f t="shared" si="5"/>
        <v/>
      </c>
      <c r="AI24" s="15" t="str">
        <f t="shared" si="5"/>
        <v/>
      </c>
      <c r="AJ24" s="15" t="str">
        <f t="shared" si="5"/>
        <v/>
      </c>
      <c r="AK24" s="15" t="str">
        <f t="shared" si="5"/>
        <v/>
      </c>
      <c r="AL24" s="15" t="str">
        <f t="shared" si="5"/>
        <v/>
      </c>
      <c r="AM24" s="15" t="str">
        <f t="shared" si="5"/>
        <v/>
      </c>
      <c r="AN24" s="15" t="str">
        <f t="shared" si="5"/>
        <v/>
      </c>
      <c r="AO24" s="15" t="str">
        <f t="shared" si="5"/>
        <v/>
      </c>
      <c r="AP24" s="15" t="str">
        <f t="shared" si="5"/>
        <v/>
      </c>
      <c r="AQ24" s="15" t="str">
        <f t="shared" si="5"/>
        <v/>
      </c>
      <c r="AR24" s="15" t="str">
        <f t="shared" si="5"/>
        <v/>
      </c>
      <c r="AS24" s="15" t="str">
        <f t="shared" si="5"/>
        <v/>
      </c>
      <c r="AT24" s="15" t="str">
        <f t="shared" si="5"/>
        <v/>
      </c>
    </row>
    <row r="25" spans="1:46" s="15" customFormat="1" hidden="1" x14ac:dyDescent="0.25">
      <c r="B25" s="19" t="str">
        <f>VLOOKUP(B23,'Set-up'!$BE$35:$BH$79,4,FALSE)</f>
        <v/>
      </c>
      <c r="C25" s="19" t="str">
        <f>VLOOKUP(C23,'Set-up'!$BE$35:$BH$79,4,FALSE)</f>
        <v/>
      </c>
      <c r="D25" s="19" t="str">
        <f>VLOOKUP(D23,'Set-up'!$BE$35:$BH$79,4,FALSE)</f>
        <v/>
      </c>
      <c r="E25" s="19" t="str">
        <f>VLOOKUP(E23,'Set-up'!$BE$35:$BH$79,4,FALSE)</f>
        <v/>
      </c>
      <c r="F25" s="19" t="str">
        <f>VLOOKUP(F23,'Set-up'!$BE$35:$BH$79,4,FALSE)</f>
        <v/>
      </c>
      <c r="G25" s="19" t="str">
        <f>VLOOKUP(G23,'Set-up'!$BE$35:$BH$79,4,FALSE)</f>
        <v/>
      </c>
      <c r="H25" s="19" t="str">
        <f>VLOOKUP(H23,'Set-up'!$BE$35:$BH$79,4,FALSE)</f>
        <v/>
      </c>
      <c r="I25" s="19" t="str">
        <f>VLOOKUP(I23,'Set-up'!$BE$35:$BH$79,4,FALSE)</f>
        <v/>
      </c>
      <c r="J25" s="19" t="str">
        <f>VLOOKUP(J23,'Set-up'!$BE$35:$BH$79,4,FALSE)</f>
        <v/>
      </c>
      <c r="K25" s="19" t="str">
        <f>VLOOKUP(K23,'Set-up'!$BE$35:$BH$79,4,FALSE)</f>
        <v/>
      </c>
      <c r="L25" s="19" t="str">
        <f>VLOOKUP(L23,'Set-up'!$BE$35:$BH$79,4,FALSE)</f>
        <v/>
      </c>
      <c r="M25" s="19" t="str">
        <f>VLOOKUP(M23,'Set-up'!$BE$35:$BH$79,4,FALSE)</f>
        <v/>
      </c>
      <c r="N25" s="19" t="str">
        <f>VLOOKUP(N23,'Set-up'!$BE$35:$BH$79,4,FALSE)</f>
        <v/>
      </c>
      <c r="O25" s="19" t="str">
        <f>VLOOKUP(O23,'Set-up'!$BE$35:$BH$79,4,FALSE)</f>
        <v/>
      </c>
      <c r="P25" s="19" t="str">
        <f>VLOOKUP(P23,'Set-up'!$BE$35:$BH$79,4,FALSE)</f>
        <v/>
      </c>
      <c r="Q25" s="19" t="str">
        <f>VLOOKUP(Q23,'Set-up'!$BE$35:$BH$79,4,FALSE)</f>
        <v/>
      </c>
      <c r="R25" s="19" t="str">
        <f>VLOOKUP(R23,'Set-up'!$BE$35:$BH$79,4,FALSE)</f>
        <v/>
      </c>
      <c r="S25" s="19" t="str">
        <f>VLOOKUP(S23,'Set-up'!$BE$35:$BH$79,4,FALSE)</f>
        <v/>
      </c>
      <c r="T25" s="19" t="str">
        <f>VLOOKUP(T23,'Set-up'!$BE$35:$BH$79,4,FALSE)</f>
        <v/>
      </c>
      <c r="U25" s="19" t="str">
        <f>VLOOKUP(U23,'Set-up'!$BE$35:$BH$79,4,FALSE)</f>
        <v/>
      </c>
      <c r="V25" s="19" t="str">
        <f>VLOOKUP(V23,'Set-up'!$BE$35:$BH$79,4,FALSE)</f>
        <v/>
      </c>
      <c r="W25" s="19" t="str">
        <f>VLOOKUP(W23,'Set-up'!$BE$35:$BH$79,4,FALSE)</f>
        <v/>
      </c>
      <c r="X25" s="19" t="str">
        <f>VLOOKUP(X23,'Set-up'!$BE$35:$BH$79,4,FALSE)</f>
        <v/>
      </c>
      <c r="Y25" s="19" t="str">
        <f>VLOOKUP(Y23,'Set-up'!$BE$35:$BH$79,4,FALSE)</f>
        <v/>
      </c>
      <c r="Z25" s="19" t="str">
        <f>VLOOKUP(Z23,'Set-up'!$BE$35:$BH$79,4,FALSE)</f>
        <v/>
      </c>
      <c r="AA25" s="19" t="str">
        <f>VLOOKUP(AA23,'Set-up'!$BE$35:$BH$79,4,FALSE)</f>
        <v/>
      </c>
      <c r="AB25" s="19" t="str">
        <f>VLOOKUP(AB23,'Set-up'!$BE$35:$BH$79,4,FALSE)</f>
        <v/>
      </c>
      <c r="AC25" s="19" t="str">
        <f>VLOOKUP(AC23,'Set-up'!$BE$35:$BH$79,4,FALSE)</f>
        <v/>
      </c>
      <c r="AD25" s="19" t="str">
        <f>VLOOKUP(AD23,'Set-up'!$BE$35:$BH$79,4,FALSE)</f>
        <v/>
      </c>
      <c r="AE25" s="19" t="str">
        <f>VLOOKUP(AE23,'Set-up'!$BE$35:$BH$79,4,FALSE)</f>
        <v/>
      </c>
      <c r="AF25" s="19" t="str">
        <f>VLOOKUP(AF23,'Set-up'!$BE$35:$BH$79,4,FALSE)</f>
        <v/>
      </c>
      <c r="AG25" s="19" t="str">
        <f>VLOOKUP(AG23,'Set-up'!$BE$35:$BH$79,4,FALSE)</f>
        <v/>
      </c>
      <c r="AH25" s="19" t="str">
        <f>VLOOKUP(AH23,'Set-up'!$BE$35:$BH$79,4,FALSE)</f>
        <v/>
      </c>
      <c r="AI25" s="19" t="str">
        <f>VLOOKUP(AI23,'Set-up'!$BE$35:$BH$79,4,FALSE)</f>
        <v/>
      </c>
      <c r="AJ25" s="19" t="str">
        <f>VLOOKUP(AJ23,'Set-up'!$BE$35:$BH$79,4,FALSE)</f>
        <v/>
      </c>
      <c r="AK25" s="19" t="str">
        <f>VLOOKUP(AK23,'Set-up'!$BE$35:$BH$79,4,FALSE)</f>
        <v/>
      </c>
      <c r="AL25" s="19" t="str">
        <f>VLOOKUP(AL23,'Set-up'!$BE$35:$BH$79,4,FALSE)</f>
        <v/>
      </c>
      <c r="AM25" s="19" t="str">
        <f>VLOOKUP(AM23,'Set-up'!$BE$35:$BH$79,4,FALSE)</f>
        <v/>
      </c>
      <c r="AN25" s="19" t="str">
        <f>VLOOKUP(AN23,'Set-up'!$BE$35:$BH$79,4,FALSE)</f>
        <v/>
      </c>
      <c r="AO25" s="19" t="str">
        <f>VLOOKUP(AO23,'Set-up'!$BE$35:$BH$79,4,FALSE)</f>
        <v/>
      </c>
      <c r="AP25" s="19" t="str">
        <f>VLOOKUP(AP23,'Set-up'!$BE$35:$BH$79,4,FALSE)</f>
        <v/>
      </c>
      <c r="AQ25" s="19" t="str">
        <f>VLOOKUP(AQ23,'Set-up'!$BE$35:$BH$79,4,FALSE)</f>
        <v/>
      </c>
      <c r="AR25" s="19" t="str">
        <f>VLOOKUP(AR23,'Set-up'!$BE$35:$BH$79,4,FALSE)</f>
        <v/>
      </c>
      <c r="AS25" s="19" t="str">
        <f>VLOOKUP(AS23,'Set-up'!$BE$35:$BH$79,4,FALSE)</f>
        <v/>
      </c>
      <c r="AT25" s="19" t="str">
        <f>VLOOKUP(AT23,'Set-up'!$BE$35:$BH$79,4,FALSE)</f>
        <v/>
      </c>
    </row>
    <row r="26" spans="1:46" s="18" customFormat="1" ht="45" customHeight="1" x14ac:dyDescent="0.25">
      <c r="A26" s="37" t="s">
        <v>71</v>
      </c>
      <c r="B26" s="48" t="str">
        <f>VLOOKUP(B23,'Set-up'!$BE$35:$BH$79,3,FALSE)</f>
        <v/>
      </c>
      <c r="C26" s="48" t="str">
        <f>VLOOKUP(C23,'Set-up'!$BE$35:$BH$79,3,FALSE)</f>
        <v/>
      </c>
      <c r="D26" s="48" t="str">
        <f>VLOOKUP(D23,'Set-up'!$BE$35:$BH$79,3,FALSE)</f>
        <v/>
      </c>
      <c r="E26" s="48" t="str">
        <f>VLOOKUP(E23,'Set-up'!$BE$35:$BH$79,3,FALSE)</f>
        <v/>
      </c>
      <c r="F26" s="48" t="str">
        <f>VLOOKUP(F23,'Set-up'!$BE$35:$BH$79,3,FALSE)</f>
        <v/>
      </c>
      <c r="G26" s="48" t="str">
        <f>VLOOKUP(G23,'Set-up'!$BE$35:$BH$79,3,FALSE)</f>
        <v/>
      </c>
      <c r="H26" s="48" t="str">
        <f>VLOOKUP(H23,'Set-up'!$BE$35:$BH$79,3,FALSE)</f>
        <v/>
      </c>
      <c r="I26" s="48" t="str">
        <f>VLOOKUP(I23,'Set-up'!$BE$35:$BH$79,3,FALSE)</f>
        <v/>
      </c>
      <c r="J26" s="48" t="str">
        <f>VLOOKUP(J23,'Set-up'!$BE$35:$BH$79,3,FALSE)</f>
        <v/>
      </c>
      <c r="K26" s="48" t="str">
        <f>VLOOKUP(K23,'Set-up'!$BE$35:$BH$79,3,FALSE)</f>
        <v/>
      </c>
      <c r="L26" s="48" t="str">
        <f>VLOOKUP(L23,'Set-up'!$BE$35:$BH$79,3,FALSE)</f>
        <v/>
      </c>
      <c r="M26" s="48" t="str">
        <f>VLOOKUP(M23,'Set-up'!$BE$35:$BH$79,3,FALSE)</f>
        <v/>
      </c>
      <c r="N26" s="48" t="str">
        <f>VLOOKUP(N23,'Set-up'!$BE$35:$BH$79,3,FALSE)</f>
        <v/>
      </c>
      <c r="O26" s="48" t="str">
        <f>VLOOKUP(O23,'Set-up'!$BE$35:$BH$79,3,FALSE)</f>
        <v/>
      </c>
      <c r="P26" s="48" t="str">
        <f>VLOOKUP(P23,'Set-up'!$BE$35:$BH$79,3,FALSE)</f>
        <v/>
      </c>
      <c r="Q26" s="48" t="str">
        <f>VLOOKUP(Q23,'Set-up'!$BE$35:$BH$79,3,FALSE)</f>
        <v/>
      </c>
      <c r="R26" s="48" t="str">
        <f>VLOOKUP(R23,'Set-up'!$BE$35:$BH$79,3,FALSE)</f>
        <v/>
      </c>
      <c r="S26" s="48" t="str">
        <f>VLOOKUP(S23,'Set-up'!$BE$35:$BH$79,3,FALSE)</f>
        <v/>
      </c>
      <c r="T26" s="48" t="str">
        <f>VLOOKUP(T23,'Set-up'!$BE$35:$BH$79,3,FALSE)</f>
        <v/>
      </c>
      <c r="U26" s="48" t="str">
        <f>VLOOKUP(U23,'Set-up'!$BE$35:$BH$79,3,FALSE)</f>
        <v/>
      </c>
      <c r="V26" s="48" t="str">
        <f>VLOOKUP(V23,'Set-up'!$BE$35:$BH$79,3,FALSE)</f>
        <v/>
      </c>
      <c r="W26" s="48" t="str">
        <f>VLOOKUP(W23,'Set-up'!$BE$35:$BH$79,3,FALSE)</f>
        <v/>
      </c>
      <c r="X26" s="48" t="str">
        <f>VLOOKUP(X23,'Set-up'!$BE$35:$BH$79,3,FALSE)</f>
        <v/>
      </c>
      <c r="Y26" s="48" t="str">
        <f>VLOOKUP(Y23,'Set-up'!$BE$35:$BH$79,3,FALSE)</f>
        <v/>
      </c>
      <c r="Z26" s="48" t="str">
        <f>VLOOKUP(Z23,'Set-up'!$BE$35:$BH$79,3,FALSE)</f>
        <v/>
      </c>
      <c r="AA26" s="48" t="str">
        <f>VLOOKUP(AA23,'Set-up'!$BE$35:$BH$79,3,FALSE)</f>
        <v/>
      </c>
      <c r="AB26" s="48" t="str">
        <f>VLOOKUP(AB23,'Set-up'!$BE$35:$BH$79,3,FALSE)</f>
        <v/>
      </c>
      <c r="AC26" s="48" t="str">
        <f>VLOOKUP(AC23,'Set-up'!$BE$35:$BH$79,3,FALSE)</f>
        <v/>
      </c>
      <c r="AD26" s="48" t="str">
        <f>VLOOKUP(AD23,'Set-up'!$BE$35:$BH$79,3,FALSE)</f>
        <v/>
      </c>
      <c r="AE26" s="48" t="str">
        <f>VLOOKUP(AE23,'Set-up'!$BE$35:$BH$79,3,FALSE)</f>
        <v/>
      </c>
      <c r="AF26" s="48" t="str">
        <f>VLOOKUP(AF23,'Set-up'!$BE$35:$BH$79,3,FALSE)</f>
        <v/>
      </c>
      <c r="AG26" s="48" t="str">
        <f>VLOOKUP(AG23,'Set-up'!$BE$35:$BH$79,3,FALSE)</f>
        <v/>
      </c>
      <c r="AH26" s="48" t="str">
        <f>VLOOKUP(AH23,'Set-up'!$BE$35:$BH$79,3,FALSE)</f>
        <v/>
      </c>
      <c r="AI26" s="48" t="str">
        <f>VLOOKUP(AI23,'Set-up'!$BE$35:$BH$79,3,FALSE)</f>
        <v/>
      </c>
      <c r="AJ26" s="48" t="str">
        <f>VLOOKUP(AJ23,'Set-up'!$BE$35:$BH$79,3,FALSE)</f>
        <v/>
      </c>
      <c r="AK26" s="48" t="str">
        <f>VLOOKUP(AK23,'Set-up'!$BE$35:$BH$79,3,FALSE)</f>
        <v/>
      </c>
      <c r="AL26" s="48" t="str">
        <f>VLOOKUP(AL23,'Set-up'!$BE$35:$BH$79,3,FALSE)</f>
        <v/>
      </c>
      <c r="AM26" s="48" t="str">
        <f>VLOOKUP(AM23,'Set-up'!$BE$35:$BH$79,3,FALSE)</f>
        <v/>
      </c>
      <c r="AN26" s="48" t="str">
        <f>VLOOKUP(AN23,'Set-up'!$BE$35:$BH$79,3,FALSE)</f>
        <v/>
      </c>
      <c r="AO26" s="48" t="str">
        <f>VLOOKUP(AO23,'Set-up'!$BE$35:$BH$79,3,FALSE)</f>
        <v/>
      </c>
      <c r="AP26" s="48" t="str">
        <f>VLOOKUP(AP23,'Set-up'!$BE$35:$BH$79,3,FALSE)</f>
        <v/>
      </c>
      <c r="AQ26" s="48" t="str">
        <f>VLOOKUP(AQ23,'Set-up'!$BE$35:$BH$79,3,FALSE)</f>
        <v/>
      </c>
      <c r="AR26" s="48" t="str">
        <f>VLOOKUP(AR23,'Set-up'!$BE$35:$BH$79,3,FALSE)</f>
        <v/>
      </c>
      <c r="AS26" s="48" t="str">
        <f>VLOOKUP(AS23,'Set-up'!$BE$35:$BH$79,3,FALSE)</f>
        <v/>
      </c>
      <c r="AT26" s="48" t="str">
        <f>VLOOKUP(AT23,'Set-up'!$BE$35:$BH$79,3,FALSE)</f>
        <v/>
      </c>
    </row>
    <row r="27" spans="1:46" x14ac:dyDescent="0.25">
      <c r="A27" s="1" t="s">
        <v>25</v>
      </c>
      <c r="B27" s="49">
        <f>IF(B$25="Norge",SUMIFS('NO kostnader'!$O:$O,'NO kostnader'!$C:$C,Partnerbudget!B$26,'NO kostnader'!$D:$D,Partnerbudget!$A27),SUMIFS('EU kostnader'!$F:$F,'EU kostnader'!$C:$C,Partnerbudget!B$26,'EU kostnader'!$D:$D,Partnerbudget!$A27))</f>
        <v>0</v>
      </c>
      <c r="C27" s="49">
        <f>IF(C$25="Norge",SUMIFS('NO kostnader'!$O:$O,'NO kostnader'!$C:$C,Partnerbudget!C$26,'NO kostnader'!$D:$D,Partnerbudget!$A27),SUMIFS('EU kostnader'!$F:$F,'EU kostnader'!$C:$C,Partnerbudget!C$26,'EU kostnader'!$D:$D,Partnerbudget!$A27))</f>
        <v>0</v>
      </c>
      <c r="D27" s="49">
        <f>IF(D$25="Norge",SUMIFS('NO kostnader'!$O:$O,'NO kostnader'!$C:$C,Partnerbudget!D$26,'NO kostnader'!$D:$D,Partnerbudget!$A27),SUMIFS('EU kostnader'!$F:$F,'EU kostnader'!$C:$C,Partnerbudget!D$26,'EU kostnader'!$D:$D,Partnerbudget!$A27))</f>
        <v>0</v>
      </c>
      <c r="E27" s="49">
        <f>IF(E$25="Norge",SUMIFS('NO kostnader'!$O:$O,'NO kostnader'!$C:$C,Partnerbudget!E$26,'NO kostnader'!$D:$D,Partnerbudget!$A27),SUMIFS('EU kostnader'!$F:$F,'EU kostnader'!$C:$C,Partnerbudget!E$26,'EU kostnader'!$D:$D,Partnerbudget!$A27))</f>
        <v>0</v>
      </c>
      <c r="F27" s="49">
        <f>IF(F$25="Norge",SUMIFS('NO kostnader'!$O:$O,'NO kostnader'!$C:$C,Partnerbudget!F$26,'NO kostnader'!$D:$D,Partnerbudget!$A27),SUMIFS('EU kostnader'!$F:$F,'EU kostnader'!$C:$C,Partnerbudget!F$26,'EU kostnader'!$D:$D,Partnerbudget!$A27))</f>
        <v>0</v>
      </c>
      <c r="G27" s="49">
        <f>IF(G$25="Norge",SUMIFS('NO kostnader'!$O:$O,'NO kostnader'!$C:$C,Partnerbudget!G$26,'NO kostnader'!$D:$D,Partnerbudget!$A27),SUMIFS('EU kostnader'!$F:$F,'EU kostnader'!$C:$C,Partnerbudget!G$26,'EU kostnader'!$D:$D,Partnerbudget!$A27))</f>
        <v>0</v>
      </c>
      <c r="H27" s="49">
        <f>IF(H$25="Norge",SUMIFS('NO kostnader'!$O:$O,'NO kostnader'!$C:$C,Partnerbudget!H$26,'NO kostnader'!$D:$D,Partnerbudget!$A27),SUMIFS('EU kostnader'!$F:$F,'EU kostnader'!$C:$C,Partnerbudget!H$26,'EU kostnader'!$D:$D,Partnerbudget!$A27))</f>
        <v>0</v>
      </c>
      <c r="I27" s="49">
        <f>IF(I$25="Norge",SUMIFS('NO kostnader'!$O:$O,'NO kostnader'!$C:$C,Partnerbudget!I$26,'NO kostnader'!$D:$D,Partnerbudget!$A27),SUMIFS('EU kostnader'!$F:$F,'EU kostnader'!$C:$C,Partnerbudget!I$26,'EU kostnader'!$D:$D,Partnerbudget!$A27))</f>
        <v>0</v>
      </c>
      <c r="J27" s="49">
        <f>IF(J$25="Norge",SUMIFS('NO kostnader'!$O:$O,'NO kostnader'!$C:$C,Partnerbudget!J$26,'NO kostnader'!$D:$D,Partnerbudget!$A27),SUMIFS('EU kostnader'!$F:$F,'EU kostnader'!$C:$C,Partnerbudget!J$26,'EU kostnader'!$D:$D,Partnerbudget!$A27))</f>
        <v>0</v>
      </c>
      <c r="K27" s="49">
        <f>IF(K$25="Norge",SUMIFS('NO kostnader'!$O:$O,'NO kostnader'!$C:$C,Partnerbudget!K$26,'NO kostnader'!$D:$D,Partnerbudget!$A27),SUMIFS('EU kostnader'!$F:$F,'EU kostnader'!$C:$C,Partnerbudget!K$26,'EU kostnader'!$D:$D,Partnerbudget!$A27))</f>
        <v>0</v>
      </c>
      <c r="L27" s="49">
        <f>IF(L$25="Norge",SUMIFS('NO kostnader'!$O:$O,'NO kostnader'!$C:$C,Partnerbudget!L$26,'NO kostnader'!$D:$D,Partnerbudget!$A27),SUMIFS('EU kostnader'!$F:$F,'EU kostnader'!$C:$C,Partnerbudget!L$26,'EU kostnader'!$D:$D,Partnerbudget!$A27))</f>
        <v>0</v>
      </c>
      <c r="M27" s="49">
        <f>IF(M$25="Norge",SUMIFS('NO kostnader'!$O:$O,'NO kostnader'!$C:$C,Partnerbudget!M$26,'NO kostnader'!$D:$D,Partnerbudget!$A27),SUMIFS('EU kostnader'!$F:$F,'EU kostnader'!$C:$C,Partnerbudget!M$26,'EU kostnader'!$D:$D,Partnerbudget!$A27))</f>
        <v>0</v>
      </c>
      <c r="N27" s="49">
        <f>IF(N$25="Norge",SUMIFS('NO kostnader'!$O:$O,'NO kostnader'!$C:$C,Partnerbudget!N$26,'NO kostnader'!$D:$D,Partnerbudget!$A27),SUMIFS('EU kostnader'!$F:$F,'EU kostnader'!$C:$C,Partnerbudget!N$26,'EU kostnader'!$D:$D,Partnerbudget!$A27))</f>
        <v>0</v>
      </c>
      <c r="O27" s="49">
        <f>IF(O$25="Norge",SUMIFS('NO kostnader'!$O:$O,'NO kostnader'!$C:$C,Partnerbudget!O$26,'NO kostnader'!$D:$D,Partnerbudget!$A27),SUMIFS('EU kostnader'!$F:$F,'EU kostnader'!$C:$C,Partnerbudget!O$26,'EU kostnader'!$D:$D,Partnerbudget!$A27))</f>
        <v>0</v>
      </c>
      <c r="P27" s="49">
        <f>IF(P$25="Norge",SUMIFS('NO kostnader'!$O:$O,'NO kostnader'!$C:$C,Partnerbudget!P$26,'NO kostnader'!$D:$D,Partnerbudget!$A27),SUMIFS('EU kostnader'!$F:$F,'EU kostnader'!$C:$C,Partnerbudget!P$26,'EU kostnader'!$D:$D,Partnerbudget!$A27))</f>
        <v>0</v>
      </c>
      <c r="Q27" s="49">
        <f>IF(Q$25="Norge",SUMIFS('NO kostnader'!$O:$O,'NO kostnader'!$C:$C,Partnerbudget!Q$26,'NO kostnader'!$D:$D,Partnerbudget!$A27),SUMIFS('EU kostnader'!$F:$F,'EU kostnader'!$C:$C,Partnerbudget!Q$26,'EU kostnader'!$D:$D,Partnerbudget!$A27))</f>
        <v>0</v>
      </c>
      <c r="R27" s="49">
        <f>IF(R$25="Norge",SUMIFS('NO kostnader'!$O:$O,'NO kostnader'!$C:$C,Partnerbudget!R$26,'NO kostnader'!$D:$D,Partnerbudget!$A27),SUMIFS('EU kostnader'!$F:$F,'EU kostnader'!$C:$C,Partnerbudget!R$26,'EU kostnader'!$D:$D,Partnerbudget!$A27))</f>
        <v>0</v>
      </c>
      <c r="S27" s="49">
        <f>IF(S$25="Norge",SUMIFS('NO kostnader'!$O:$O,'NO kostnader'!$C:$C,Partnerbudget!S$26,'NO kostnader'!$D:$D,Partnerbudget!$A27),SUMIFS('EU kostnader'!$F:$F,'EU kostnader'!$C:$C,Partnerbudget!S$26,'EU kostnader'!$D:$D,Partnerbudget!$A27))</f>
        <v>0</v>
      </c>
      <c r="T27" s="49">
        <f>IF(T$25="Norge",SUMIFS('NO kostnader'!$O:$O,'NO kostnader'!$C:$C,Partnerbudget!T$26,'NO kostnader'!$D:$D,Partnerbudget!$A27),SUMIFS('EU kostnader'!$F:$F,'EU kostnader'!$C:$C,Partnerbudget!T$26,'EU kostnader'!$D:$D,Partnerbudget!$A27))</f>
        <v>0</v>
      </c>
      <c r="U27" s="49">
        <f>IF(U$25="Norge",SUMIFS('NO kostnader'!$O:$O,'NO kostnader'!$C:$C,Partnerbudget!U$26,'NO kostnader'!$D:$D,Partnerbudget!$A27),SUMIFS('EU kostnader'!$F:$F,'EU kostnader'!$C:$C,Partnerbudget!U$26,'EU kostnader'!$D:$D,Partnerbudget!$A27))</f>
        <v>0</v>
      </c>
      <c r="V27" s="49">
        <f>IF(V$25="Norge",SUMIFS('NO kostnader'!$O:$O,'NO kostnader'!$C:$C,Partnerbudget!V$26,'NO kostnader'!$D:$D,Partnerbudget!$A27),SUMIFS('EU kostnader'!$F:$F,'EU kostnader'!$C:$C,Partnerbudget!V$26,'EU kostnader'!$D:$D,Partnerbudget!$A27))</f>
        <v>0</v>
      </c>
      <c r="W27" s="49">
        <f>IF(W$25="Norge",SUMIFS('NO kostnader'!$O:$O,'NO kostnader'!$C:$C,Partnerbudget!W$26,'NO kostnader'!$D:$D,Partnerbudget!$A27),SUMIFS('EU kostnader'!$F:$F,'EU kostnader'!$C:$C,Partnerbudget!W$26,'EU kostnader'!$D:$D,Partnerbudget!$A27))</f>
        <v>0</v>
      </c>
      <c r="X27" s="49">
        <f>IF(X$25="Norge",SUMIFS('NO kostnader'!$O:$O,'NO kostnader'!$C:$C,Partnerbudget!X$26,'NO kostnader'!$D:$D,Partnerbudget!$A27),SUMIFS('EU kostnader'!$F:$F,'EU kostnader'!$C:$C,Partnerbudget!X$26,'EU kostnader'!$D:$D,Partnerbudget!$A27))</f>
        <v>0</v>
      </c>
      <c r="Y27" s="49">
        <f>IF(Y$25="Norge",SUMIFS('NO kostnader'!$O:$O,'NO kostnader'!$C:$C,Partnerbudget!Y$26,'NO kostnader'!$D:$D,Partnerbudget!$A27),SUMIFS('EU kostnader'!$F:$F,'EU kostnader'!$C:$C,Partnerbudget!Y$26,'EU kostnader'!$D:$D,Partnerbudget!$A27))</f>
        <v>0</v>
      </c>
      <c r="Z27" s="49">
        <f>IF(Z$25="Norge",SUMIFS('NO kostnader'!$O:$O,'NO kostnader'!$C:$C,Partnerbudget!Z$26,'NO kostnader'!$D:$D,Partnerbudget!$A27),SUMIFS('EU kostnader'!$F:$F,'EU kostnader'!$C:$C,Partnerbudget!Z$26,'EU kostnader'!$D:$D,Partnerbudget!$A27))</f>
        <v>0</v>
      </c>
      <c r="AA27" s="49">
        <f>IF(AA$25="Norge",SUMIFS('NO kostnader'!$O:$O,'NO kostnader'!$C:$C,Partnerbudget!AA$26,'NO kostnader'!$D:$D,Partnerbudget!$A27),SUMIFS('EU kostnader'!$F:$F,'EU kostnader'!$C:$C,Partnerbudget!AA$26,'EU kostnader'!$D:$D,Partnerbudget!$A27))</f>
        <v>0</v>
      </c>
      <c r="AB27" s="49">
        <f>IF(AB$25="Norge",SUMIFS('NO kostnader'!$O:$O,'NO kostnader'!$C:$C,Partnerbudget!AB$26,'NO kostnader'!$D:$D,Partnerbudget!$A27),SUMIFS('EU kostnader'!$F:$F,'EU kostnader'!$C:$C,Partnerbudget!AB$26,'EU kostnader'!$D:$D,Partnerbudget!$A27))</f>
        <v>0</v>
      </c>
      <c r="AC27" s="49">
        <f>IF(AC$25="Norge",SUMIFS('NO kostnader'!$O:$O,'NO kostnader'!$C:$C,Partnerbudget!AC$26,'NO kostnader'!$D:$D,Partnerbudget!$A27),SUMIFS('EU kostnader'!$F:$F,'EU kostnader'!$C:$C,Partnerbudget!AC$26,'EU kostnader'!$D:$D,Partnerbudget!$A27))</f>
        <v>0</v>
      </c>
      <c r="AD27" s="49">
        <f>IF(AD$25="Norge",SUMIFS('NO kostnader'!$O:$O,'NO kostnader'!$C:$C,Partnerbudget!AD$26,'NO kostnader'!$D:$D,Partnerbudget!$A27),SUMIFS('EU kostnader'!$F:$F,'EU kostnader'!$C:$C,Partnerbudget!AD$26,'EU kostnader'!$D:$D,Partnerbudget!$A27))</f>
        <v>0</v>
      </c>
      <c r="AE27" s="49">
        <f>IF(AE$25="Norge",SUMIFS('NO kostnader'!$O:$O,'NO kostnader'!$C:$C,Partnerbudget!AE$26,'NO kostnader'!$D:$D,Partnerbudget!$A27),SUMIFS('EU kostnader'!$F:$F,'EU kostnader'!$C:$C,Partnerbudget!AE$26,'EU kostnader'!$D:$D,Partnerbudget!$A27))</f>
        <v>0</v>
      </c>
      <c r="AF27" s="49">
        <f>IF(AF$25="Norge",SUMIFS('NO kostnader'!$O:$O,'NO kostnader'!$C:$C,Partnerbudget!AF$26,'NO kostnader'!$D:$D,Partnerbudget!$A27),SUMIFS('EU kostnader'!$F:$F,'EU kostnader'!$C:$C,Partnerbudget!AF$26,'EU kostnader'!$D:$D,Partnerbudget!$A27))</f>
        <v>0</v>
      </c>
      <c r="AG27" s="49">
        <f>IF(AG$25="Norge",SUMIFS('NO kostnader'!$O:$O,'NO kostnader'!$C:$C,Partnerbudget!AG$26,'NO kostnader'!$D:$D,Partnerbudget!$A27),SUMIFS('EU kostnader'!$F:$F,'EU kostnader'!$C:$C,Partnerbudget!AG$26,'EU kostnader'!$D:$D,Partnerbudget!$A27))</f>
        <v>0</v>
      </c>
      <c r="AH27" s="49">
        <f>IF(AH$25="Norge",SUMIFS('NO kostnader'!$O:$O,'NO kostnader'!$C:$C,Partnerbudget!AH$26,'NO kostnader'!$D:$D,Partnerbudget!$A27),SUMIFS('EU kostnader'!$F:$F,'EU kostnader'!$C:$C,Partnerbudget!AH$26,'EU kostnader'!$D:$D,Partnerbudget!$A27))</f>
        <v>0</v>
      </c>
      <c r="AI27" s="49">
        <f>IF(AI$25="Norge",SUMIFS('NO kostnader'!$O:$O,'NO kostnader'!$C:$C,Partnerbudget!AI$26,'NO kostnader'!$D:$D,Partnerbudget!$A27),SUMIFS('EU kostnader'!$F:$F,'EU kostnader'!$C:$C,Partnerbudget!AI$26,'EU kostnader'!$D:$D,Partnerbudget!$A27))</f>
        <v>0</v>
      </c>
      <c r="AJ27" s="49">
        <f>IF(AJ$25="Norge",SUMIFS('NO kostnader'!$O:$O,'NO kostnader'!$C:$C,Partnerbudget!AJ$26,'NO kostnader'!$D:$D,Partnerbudget!$A27),SUMIFS('EU kostnader'!$F:$F,'EU kostnader'!$C:$C,Partnerbudget!AJ$26,'EU kostnader'!$D:$D,Partnerbudget!$A27))</f>
        <v>0</v>
      </c>
      <c r="AK27" s="49">
        <f>IF(AK$25="Norge",SUMIFS('NO kostnader'!$O:$O,'NO kostnader'!$C:$C,Partnerbudget!AK$26,'NO kostnader'!$D:$D,Partnerbudget!$A27),SUMIFS('EU kostnader'!$F:$F,'EU kostnader'!$C:$C,Partnerbudget!AK$26,'EU kostnader'!$D:$D,Partnerbudget!$A27))</f>
        <v>0</v>
      </c>
      <c r="AL27" s="49">
        <f>IF(AL$25="Norge",SUMIFS('NO kostnader'!$O:$O,'NO kostnader'!$C:$C,Partnerbudget!AL$26,'NO kostnader'!$D:$D,Partnerbudget!$A27),SUMIFS('EU kostnader'!$F:$F,'EU kostnader'!$C:$C,Partnerbudget!AL$26,'EU kostnader'!$D:$D,Partnerbudget!$A27))</f>
        <v>0</v>
      </c>
      <c r="AM27" s="49">
        <f>IF(AM$25="Norge",SUMIFS('NO kostnader'!$O:$O,'NO kostnader'!$C:$C,Partnerbudget!AM$26,'NO kostnader'!$D:$D,Partnerbudget!$A27),SUMIFS('EU kostnader'!$F:$F,'EU kostnader'!$C:$C,Partnerbudget!AM$26,'EU kostnader'!$D:$D,Partnerbudget!$A27))</f>
        <v>0</v>
      </c>
      <c r="AN27" s="49">
        <f>IF(AN$25="Norge",SUMIFS('NO kostnader'!$O:$O,'NO kostnader'!$C:$C,Partnerbudget!AN$26,'NO kostnader'!$D:$D,Partnerbudget!$A27),SUMIFS('EU kostnader'!$F:$F,'EU kostnader'!$C:$C,Partnerbudget!AN$26,'EU kostnader'!$D:$D,Partnerbudget!$A27))</f>
        <v>0</v>
      </c>
      <c r="AO27" s="49">
        <f>IF(AO$25="Norge",SUMIFS('NO kostnader'!$O:$O,'NO kostnader'!$C:$C,Partnerbudget!AO$26,'NO kostnader'!$D:$D,Partnerbudget!$A27),SUMIFS('EU kostnader'!$F:$F,'EU kostnader'!$C:$C,Partnerbudget!AO$26,'EU kostnader'!$D:$D,Partnerbudget!$A27))</f>
        <v>0</v>
      </c>
      <c r="AP27" s="49">
        <f>IF(AP$25="Norge",SUMIFS('NO kostnader'!$O:$O,'NO kostnader'!$C:$C,Partnerbudget!AP$26,'NO kostnader'!$D:$D,Partnerbudget!$A27),SUMIFS('EU kostnader'!$F:$F,'EU kostnader'!$C:$C,Partnerbudget!AP$26,'EU kostnader'!$D:$D,Partnerbudget!$A27))</f>
        <v>0</v>
      </c>
      <c r="AQ27" s="49">
        <f>IF(AQ$25="Norge",SUMIFS('NO kostnader'!$O:$O,'NO kostnader'!$C:$C,Partnerbudget!AQ$26,'NO kostnader'!$D:$D,Partnerbudget!$A27),SUMIFS('EU kostnader'!$F:$F,'EU kostnader'!$C:$C,Partnerbudget!AQ$26,'EU kostnader'!$D:$D,Partnerbudget!$A27))</f>
        <v>0</v>
      </c>
      <c r="AR27" s="49">
        <f>IF(AR$25="Norge",SUMIFS('NO kostnader'!$O:$O,'NO kostnader'!$C:$C,Partnerbudget!AR$26,'NO kostnader'!$D:$D,Partnerbudget!$A27),SUMIFS('EU kostnader'!$F:$F,'EU kostnader'!$C:$C,Partnerbudget!AR$26,'EU kostnader'!$D:$D,Partnerbudget!$A27))</f>
        <v>0</v>
      </c>
      <c r="AS27" s="49">
        <f>IF(AS$25="Norge",SUMIFS('NO kostnader'!$O:$O,'NO kostnader'!$C:$C,Partnerbudget!AS$26,'NO kostnader'!$D:$D,Partnerbudget!$A27),SUMIFS('EU kostnader'!$F:$F,'EU kostnader'!$C:$C,Partnerbudget!AS$26,'EU kostnader'!$D:$D,Partnerbudget!$A27))</f>
        <v>0</v>
      </c>
      <c r="AT27" s="49">
        <f>IF(AT$25="Norge",SUMIFS('NO kostnader'!$O:$O,'NO kostnader'!$C:$C,Partnerbudget!AT$26,'NO kostnader'!$D:$D,Partnerbudget!$A27),SUMIFS('EU kostnader'!$F:$F,'EU kostnader'!$C:$C,Partnerbudget!AT$26,'EU kostnader'!$D:$D,Partnerbudget!$A27))</f>
        <v>0</v>
      </c>
    </row>
    <row r="28" spans="1:46" x14ac:dyDescent="0.25">
      <c r="A28" s="1" t="s">
        <v>26</v>
      </c>
      <c r="B28" s="49">
        <f>IF(B$25="Norge",SUMIFS('NO kostnader'!$O:$O,'NO kostnader'!$C:$C,Partnerbudget!B$26,'NO kostnader'!$D:$D,Partnerbudget!$A28),SUMIFS('EU kostnader'!$F:$F,'EU kostnader'!$C:$C,Partnerbudget!B$26,'EU kostnader'!$D:$D,Partnerbudget!$A28))</f>
        <v>0</v>
      </c>
      <c r="C28" s="49">
        <f>IF(C$25="Norge",SUMIFS('NO kostnader'!$O:$O,'NO kostnader'!$C:$C,Partnerbudget!C$26,'NO kostnader'!$D:$D,Partnerbudget!$A28),SUMIFS('EU kostnader'!$F:$F,'EU kostnader'!$C:$C,Partnerbudget!C$26,'EU kostnader'!$D:$D,Partnerbudget!$A28))</f>
        <v>0</v>
      </c>
      <c r="D28" s="49">
        <f>IF(D$25="Norge",SUMIFS('NO kostnader'!$O:$O,'NO kostnader'!$C:$C,Partnerbudget!D$26,'NO kostnader'!$D:$D,Partnerbudget!$A28),SUMIFS('EU kostnader'!$F:$F,'EU kostnader'!$C:$C,Partnerbudget!D$26,'EU kostnader'!$D:$D,Partnerbudget!$A28))</f>
        <v>0</v>
      </c>
      <c r="E28" s="49">
        <f>IF(E$25="Norge",SUMIFS('NO kostnader'!$O:$O,'NO kostnader'!$C:$C,Partnerbudget!E$26,'NO kostnader'!$D:$D,Partnerbudget!$A28),SUMIFS('EU kostnader'!$F:$F,'EU kostnader'!$C:$C,Partnerbudget!E$26,'EU kostnader'!$D:$D,Partnerbudget!$A28))</f>
        <v>0</v>
      </c>
      <c r="F28" s="49">
        <f>IF(F$25="Norge",SUMIFS('NO kostnader'!$O:$O,'NO kostnader'!$C:$C,Partnerbudget!F$26,'NO kostnader'!$D:$D,Partnerbudget!$A28),SUMIFS('EU kostnader'!$F:$F,'EU kostnader'!$C:$C,Partnerbudget!F$26,'EU kostnader'!$D:$D,Partnerbudget!$A28))</f>
        <v>0</v>
      </c>
      <c r="G28" s="49">
        <f>IF(G$25="Norge",SUMIFS('NO kostnader'!$O:$O,'NO kostnader'!$C:$C,Partnerbudget!G$26,'NO kostnader'!$D:$D,Partnerbudget!$A28),SUMIFS('EU kostnader'!$F:$F,'EU kostnader'!$C:$C,Partnerbudget!G$26,'EU kostnader'!$D:$D,Partnerbudget!$A28))</f>
        <v>0</v>
      </c>
      <c r="H28" s="49">
        <f>IF(H$25="Norge",SUMIFS('NO kostnader'!$O:$O,'NO kostnader'!$C:$C,Partnerbudget!H$26,'NO kostnader'!$D:$D,Partnerbudget!$A28),SUMIFS('EU kostnader'!$F:$F,'EU kostnader'!$C:$C,Partnerbudget!H$26,'EU kostnader'!$D:$D,Partnerbudget!$A28))</f>
        <v>0</v>
      </c>
      <c r="I28" s="49">
        <f>IF(I$25="Norge",SUMIFS('NO kostnader'!$O:$O,'NO kostnader'!$C:$C,Partnerbudget!I$26,'NO kostnader'!$D:$D,Partnerbudget!$A28),SUMIFS('EU kostnader'!$F:$F,'EU kostnader'!$C:$C,Partnerbudget!I$26,'EU kostnader'!$D:$D,Partnerbudget!$A28))</f>
        <v>0</v>
      </c>
      <c r="J28" s="49">
        <f>IF(J$25="Norge",SUMIFS('NO kostnader'!$O:$O,'NO kostnader'!$C:$C,Partnerbudget!J$26,'NO kostnader'!$D:$D,Partnerbudget!$A28),SUMIFS('EU kostnader'!$F:$F,'EU kostnader'!$C:$C,Partnerbudget!J$26,'EU kostnader'!$D:$D,Partnerbudget!$A28))</f>
        <v>0</v>
      </c>
      <c r="K28" s="49">
        <f>IF(K$25="Norge",SUMIFS('NO kostnader'!$O:$O,'NO kostnader'!$C:$C,Partnerbudget!K$26,'NO kostnader'!$D:$D,Partnerbudget!$A28),SUMIFS('EU kostnader'!$F:$F,'EU kostnader'!$C:$C,Partnerbudget!K$26,'EU kostnader'!$D:$D,Partnerbudget!$A28))</f>
        <v>0</v>
      </c>
      <c r="L28" s="49">
        <f>IF(L$25="Norge",SUMIFS('NO kostnader'!$O:$O,'NO kostnader'!$C:$C,Partnerbudget!L$26,'NO kostnader'!$D:$D,Partnerbudget!$A28),SUMIFS('EU kostnader'!$F:$F,'EU kostnader'!$C:$C,Partnerbudget!L$26,'EU kostnader'!$D:$D,Partnerbudget!$A28))</f>
        <v>0</v>
      </c>
      <c r="M28" s="49">
        <f>IF(M$25="Norge",SUMIFS('NO kostnader'!$O:$O,'NO kostnader'!$C:$C,Partnerbudget!M$26,'NO kostnader'!$D:$D,Partnerbudget!$A28),SUMIFS('EU kostnader'!$F:$F,'EU kostnader'!$C:$C,Partnerbudget!M$26,'EU kostnader'!$D:$D,Partnerbudget!$A28))</f>
        <v>0</v>
      </c>
      <c r="N28" s="49">
        <f>IF(N$25="Norge",SUMIFS('NO kostnader'!$O:$O,'NO kostnader'!$C:$C,Partnerbudget!N$26,'NO kostnader'!$D:$D,Partnerbudget!$A28),SUMIFS('EU kostnader'!$F:$F,'EU kostnader'!$C:$C,Partnerbudget!N$26,'EU kostnader'!$D:$D,Partnerbudget!$A28))</f>
        <v>0</v>
      </c>
      <c r="O28" s="49">
        <f>IF(O$25="Norge",SUMIFS('NO kostnader'!$O:$O,'NO kostnader'!$C:$C,Partnerbudget!O$26,'NO kostnader'!$D:$D,Partnerbudget!$A28),SUMIFS('EU kostnader'!$F:$F,'EU kostnader'!$C:$C,Partnerbudget!O$26,'EU kostnader'!$D:$D,Partnerbudget!$A28))</f>
        <v>0</v>
      </c>
      <c r="P28" s="49">
        <f>IF(P$25="Norge",SUMIFS('NO kostnader'!$O:$O,'NO kostnader'!$C:$C,Partnerbudget!P$26,'NO kostnader'!$D:$D,Partnerbudget!$A28),SUMIFS('EU kostnader'!$F:$F,'EU kostnader'!$C:$C,Partnerbudget!P$26,'EU kostnader'!$D:$D,Partnerbudget!$A28))</f>
        <v>0</v>
      </c>
      <c r="Q28" s="49">
        <f>IF(Q$25="Norge",SUMIFS('NO kostnader'!$O:$O,'NO kostnader'!$C:$C,Partnerbudget!Q$26,'NO kostnader'!$D:$D,Partnerbudget!$A28),SUMIFS('EU kostnader'!$F:$F,'EU kostnader'!$C:$C,Partnerbudget!Q$26,'EU kostnader'!$D:$D,Partnerbudget!$A28))</f>
        <v>0</v>
      </c>
      <c r="R28" s="49">
        <f>IF(R$25="Norge",SUMIFS('NO kostnader'!$O:$O,'NO kostnader'!$C:$C,Partnerbudget!R$26,'NO kostnader'!$D:$D,Partnerbudget!$A28),SUMIFS('EU kostnader'!$F:$F,'EU kostnader'!$C:$C,Partnerbudget!R$26,'EU kostnader'!$D:$D,Partnerbudget!$A28))</f>
        <v>0</v>
      </c>
      <c r="S28" s="49">
        <f>IF(S$25="Norge",SUMIFS('NO kostnader'!$O:$O,'NO kostnader'!$C:$C,Partnerbudget!S$26,'NO kostnader'!$D:$D,Partnerbudget!$A28),SUMIFS('EU kostnader'!$F:$F,'EU kostnader'!$C:$C,Partnerbudget!S$26,'EU kostnader'!$D:$D,Partnerbudget!$A28))</f>
        <v>0</v>
      </c>
      <c r="T28" s="49">
        <f>IF(T$25="Norge",SUMIFS('NO kostnader'!$O:$O,'NO kostnader'!$C:$C,Partnerbudget!T$26,'NO kostnader'!$D:$D,Partnerbudget!$A28),SUMIFS('EU kostnader'!$F:$F,'EU kostnader'!$C:$C,Partnerbudget!T$26,'EU kostnader'!$D:$D,Partnerbudget!$A28))</f>
        <v>0</v>
      </c>
      <c r="U28" s="49">
        <f>IF(U$25="Norge",SUMIFS('NO kostnader'!$O:$O,'NO kostnader'!$C:$C,Partnerbudget!U$26,'NO kostnader'!$D:$D,Partnerbudget!$A28),SUMIFS('EU kostnader'!$F:$F,'EU kostnader'!$C:$C,Partnerbudget!U$26,'EU kostnader'!$D:$D,Partnerbudget!$A28))</f>
        <v>0</v>
      </c>
      <c r="V28" s="49">
        <f>IF(V$25="Norge",SUMIFS('NO kostnader'!$O:$O,'NO kostnader'!$C:$C,Partnerbudget!V$26,'NO kostnader'!$D:$D,Partnerbudget!$A28),SUMIFS('EU kostnader'!$F:$F,'EU kostnader'!$C:$C,Partnerbudget!V$26,'EU kostnader'!$D:$D,Partnerbudget!$A28))</f>
        <v>0</v>
      </c>
      <c r="W28" s="49">
        <f>IF(W$25="Norge",SUMIFS('NO kostnader'!$O:$O,'NO kostnader'!$C:$C,Partnerbudget!W$26,'NO kostnader'!$D:$D,Partnerbudget!$A28),SUMIFS('EU kostnader'!$F:$F,'EU kostnader'!$C:$C,Partnerbudget!W$26,'EU kostnader'!$D:$D,Partnerbudget!$A28))</f>
        <v>0</v>
      </c>
      <c r="X28" s="49">
        <f>IF(X$25="Norge",SUMIFS('NO kostnader'!$O:$O,'NO kostnader'!$C:$C,Partnerbudget!X$26,'NO kostnader'!$D:$D,Partnerbudget!$A28),SUMIFS('EU kostnader'!$F:$F,'EU kostnader'!$C:$C,Partnerbudget!X$26,'EU kostnader'!$D:$D,Partnerbudget!$A28))</f>
        <v>0</v>
      </c>
      <c r="Y28" s="49">
        <f>IF(Y$25="Norge",SUMIFS('NO kostnader'!$O:$O,'NO kostnader'!$C:$C,Partnerbudget!Y$26,'NO kostnader'!$D:$D,Partnerbudget!$A28),SUMIFS('EU kostnader'!$F:$F,'EU kostnader'!$C:$C,Partnerbudget!Y$26,'EU kostnader'!$D:$D,Partnerbudget!$A28))</f>
        <v>0</v>
      </c>
      <c r="Z28" s="49">
        <f>IF(Z$25="Norge",SUMIFS('NO kostnader'!$O:$O,'NO kostnader'!$C:$C,Partnerbudget!Z$26,'NO kostnader'!$D:$D,Partnerbudget!$A28),SUMIFS('EU kostnader'!$F:$F,'EU kostnader'!$C:$C,Partnerbudget!Z$26,'EU kostnader'!$D:$D,Partnerbudget!$A28))</f>
        <v>0</v>
      </c>
      <c r="AA28" s="49">
        <f>IF(AA$25="Norge",SUMIFS('NO kostnader'!$O:$O,'NO kostnader'!$C:$C,Partnerbudget!AA$26,'NO kostnader'!$D:$D,Partnerbudget!$A28),SUMIFS('EU kostnader'!$F:$F,'EU kostnader'!$C:$C,Partnerbudget!AA$26,'EU kostnader'!$D:$D,Partnerbudget!$A28))</f>
        <v>0</v>
      </c>
      <c r="AB28" s="49">
        <f>IF(AB$25="Norge",SUMIFS('NO kostnader'!$O:$O,'NO kostnader'!$C:$C,Partnerbudget!AB$26,'NO kostnader'!$D:$D,Partnerbudget!$A28),SUMIFS('EU kostnader'!$F:$F,'EU kostnader'!$C:$C,Partnerbudget!AB$26,'EU kostnader'!$D:$D,Partnerbudget!$A28))</f>
        <v>0</v>
      </c>
      <c r="AC28" s="49">
        <f>IF(AC$25="Norge",SUMIFS('NO kostnader'!$O:$O,'NO kostnader'!$C:$C,Partnerbudget!AC$26,'NO kostnader'!$D:$D,Partnerbudget!$A28),SUMIFS('EU kostnader'!$F:$F,'EU kostnader'!$C:$C,Partnerbudget!AC$26,'EU kostnader'!$D:$D,Partnerbudget!$A28))</f>
        <v>0</v>
      </c>
      <c r="AD28" s="49">
        <f>IF(AD$25="Norge",SUMIFS('NO kostnader'!$O:$O,'NO kostnader'!$C:$C,Partnerbudget!AD$26,'NO kostnader'!$D:$D,Partnerbudget!$A28),SUMIFS('EU kostnader'!$F:$F,'EU kostnader'!$C:$C,Partnerbudget!AD$26,'EU kostnader'!$D:$D,Partnerbudget!$A28))</f>
        <v>0</v>
      </c>
      <c r="AE28" s="49">
        <f>IF(AE$25="Norge",SUMIFS('NO kostnader'!$O:$O,'NO kostnader'!$C:$C,Partnerbudget!AE$26,'NO kostnader'!$D:$D,Partnerbudget!$A28),SUMIFS('EU kostnader'!$F:$F,'EU kostnader'!$C:$C,Partnerbudget!AE$26,'EU kostnader'!$D:$D,Partnerbudget!$A28))</f>
        <v>0</v>
      </c>
      <c r="AF28" s="49">
        <f>IF(AF$25="Norge",SUMIFS('NO kostnader'!$O:$O,'NO kostnader'!$C:$C,Partnerbudget!AF$26,'NO kostnader'!$D:$D,Partnerbudget!$A28),SUMIFS('EU kostnader'!$F:$F,'EU kostnader'!$C:$C,Partnerbudget!AF$26,'EU kostnader'!$D:$D,Partnerbudget!$A28))</f>
        <v>0</v>
      </c>
      <c r="AG28" s="49">
        <f>IF(AG$25="Norge",SUMIFS('NO kostnader'!$O:$O,'NO kostnader'!$C:$C,Partnerbudget!AG$26,'NO kostnader'!$D:$D,Partnerbudget!$A28),SUMIFS('EU kostnader'!$F:$F,'EU kostnader'!$C:$C,Partnerbudget!AG$26,'EU kostnader'!$D:$D,Partnerbudget!$A28))</f>
        <v>0</v>
      </c>
      <c r="AH28" s="49">
        <f>IF(AH$25="Norge",SUMIFS('NO kostnader'!$O:$O,'NO kostnader'!$C:$C,Partnerbudget!AH$26,'NO kostnader'!$D:$D,Partnerbudget!$A28),SUMIFS('EU kostnader'!$F:$F,'EU kostnader'!$C:$C,Partnerbudget!AH$26,'EU kostnader'!$D:$D,Partnerbudget!$A28))</f>
        <v>0</v>
      </c>
      <c r="AI28" s="49">
        <f>IF(AI$25="Norge",SUMIFS('NO kostnader'!$O:$O,'NO kostnader'!$C:$C,Partnerbudget!AI$26,'NO kostnader'!$D:$D,Partnerbudget!$A28),SUMIFS('EU kostnader'!$F:$F,'EU kostnader'!$C:$C,Partnerbudget!AI$26,'EU kostnader'!$D:$D,Partnerbudget!$A28))</f>
        <v>0</v>
      </c>
      <c r="AJ28" s="49">
        <f>IF(AJ$25="Norge",SUMIFS('NO kostnader'!$O:$O,'NO kostnader'!$C:$C,Partnerbudget!AJ$26,'NO kostnader'!$D:$D,Partnerbudget!$A28),SUMIFS('EU kostnader'!$F:$F,'EU kostnader'!$C:$C,Partnerbudget!AJ$26,'EU kostnader'!$D:$D,Partnerbudget!$A28))</f>
        <v>0</v>
      </c>
      <c r="AK28" s="49">
        <f>IF(AK$25="Norge",SUMIFS('NO kostnader'!$O:$O,'NO kostnader'!$C:$C,Partnerbudget!AK$26,'NO kostnader'!$D:$D,Partnerbudget!$A28),SUMIFS('EU kostnader'!$F:$F,'EU kostnader'!$C:$C,Partnerbudget!AK$26,'EU kostnader'!$D:$D,Partnerbudget!$A28))</f>
        <v>0</v>
      </c>
      <c r="AL28" s="49">
        <f>IF(AL$25="Norge",SUMIFS('NO kostnader'!$O:$O,'NO kostnader'!$C:$C,Partnerbudget!AL$26,'NO kostnader'!$D:$D,Partnerbudget!$A28),SUMIFS('EU kostnader'!$F:$F,'EU kostnader'!$C:$C,Partnerbudget!AL$26,'EU kostnader'!$D:$D,Partnerbudget!$A28))</f>
        <v>0</v>
      </c>
      <c r="AM28" s="49">
        <f>IF(AM$25="Norge",SUMIFS('NO kostnader'!$O:$O,'NO kostnader'!$C:$C,Partnerbudget!AM$26,'NO kostnader'!$D:$D,Partnerbudget!$A28),SUMIFS('EU kostnader'!$F:$F,'EU kostnader'!$C:$C,Partnerbudget!AM$26,'EU kostnader'!$D:$D,Partnerbudget!$A28))</f>
        <v>0</v>
      </c>
      <c r="AN28" s="49">
        <f>IF(AN$25="Norge",SUMIFS('NO kostnader'!$O:$O,'NO kostnader'!$C:$C,Partnerbudget!AN$26,'NO kostnader'!$D:$D,Partnerbudget!$A28),SUMIFS('EU kostnader'!$F:$F,'EU kostnader'!$C:$C,Partnerbudget!AN$26,'EU kostnader'!$D:$D,Partnerbudget!$A28))</f>
        <v>0</v>
      </c>
      <c r="AO28" s="49">
        <f>IF(AO$25="Norge",SUMIFS('NO kostnader'!$O:$O,'NO kostnader'!$C:$C,Partnerbudget!AO$26,'NO kostnader'!$D:$D,Partnerbudget!$A28),SUMIFS('EU kostnader'!$F:$F,'EU kostnader'!$C:$C,Partnerbudget!AO$26,'EU kostnader'!$D:$D,Partnerbudget!$A28))</f>
        <v>0</v>
      </c>
      <c r="AP28" s="49">
        <f>IF(AP$25="Norge",SUMIFS('NO kostnader'!$O:$O,'NO kostnader'!$C:$C,Partnerbudget!AP$26,'NO kostnader'!$D:$D,Partnerbudget!$A28),SUMIFS('EU kostnader'!$F:$F,'EU kostnader'!$C:$C,Partnerbudget!AP$26,'EU kostnader'!$D:$D,Partnerbudget!$A28))</f>
        <v>0</v>
      </c>
      <c r="AQ28" s="49">
        <f>IF(AQ$25="Norge",SUMIFS('NO kostnader'!$O:$O,'NO kostnader'!$C:$C,Partnerbudget!AQ$26,'NO kostnader'!$D:$D,Partnerbudget!$A28),SUMIFS('EU kostnader'!$F:$F,'EU kostnader'!$C:$C,Partnerbudget!AQ$26,'EU kostnader'!$D:$D,Partnerbudget!$A28))</f>
        <v>0</v>
      </c>
      <c r="AR28" s="49">
        <f>IF(AR$25="Norge",SUMIFS('NO kostnader'!$O:$O,'NO kostnader'!$C:$C,Partnerbudget!AR$26,'NO kostnader'!$D:$D,Partnerbudget!$A28),SUMIFS('EU kostnader'!$F:$F,'EU kostnader'!$C:$C,Partnerbudget!AR$26,'EU kostnader'!$D:$D,Partnerbudget!$A28))</f>
        <v>0</v>
      </c>
      <c r="AS28" s="49">
        <f>IF(AS$25="Norge",SUMIFS('NO kostnader'!$O:$O,'NO kostnader'!$C:$C,Partnerbudget!AS$26,'NO kostnader'!$D:$D,Partnerbudget!$A28),SUMIFS('EU kostnader'!$F:$F,'EU kostnader'!$C:$C,Partnerbudget!AS$26,'EU kostnader'!$D:$D,Partnerbudget!$A28))</f>
        <v>0</v>
      </c>
      <c r="AT28" s="49">
        <f>IF(AT$25="Norge",SUMIFS('NO kostnader'!$O:$O,'NO kostnader'!$C:$C,Partnerbudget!AT$26,'NO kostnader'!$D:$D,Partnerbudget!$A28),SUMIFS('EU kostnader'!$F:$F,'EU kostnader'!$C:$C,Partnerbudget!AT$26,'EU kostnader'!$D:$D,Partnerbudget!$A28))</f>
        <v>0</v>
      </c>
    </row>
    <row r="29" spans="1:46" x14ac:dyDescent="0.25">
      <c r="A29" s="1" t="s">
        <v>27</v>
      </c>
      <c r="B29" s="49">
        <f>IF(B$25="Norge",SUMIFS('NO kostnader'!$O:$O,'NO kostnader'!$C:$C,Partnerbudget!B$26,'NO kostnader'!$D:$D,Partnerbudget!$A29),SUMIFS('EU kostnader'!$F:$F,'EU kostnader'!$C:$C,Partnerbudget!B$26,'EU kostnader'!$D:$D,Partnerbudget!$A29))</f>
        <v>0</v>
      </c>
      <c r="C29" s="49">
        <f>IF(C$25="Norge",SUMIFS('NO kostnader'!$O:$O,'NO kostnader'!$C:$C,Partnerbudget!C$26,'NO kostnader'!$D:$D,Partnerbudget!$A29),SUMIFS('EU kostnader'!$F:$F,'EU kostnader'!$C:$C,Partnerbudget!C$26,'EU kostnader'!$D:$D,Partnerbudget!$A29))</f>
        <v>0</v>
      </c>
      <c r="D29" s="49">
        <f>IF(D$25="Norge",SUMIFS('NO kostnader'!$O:$O,'NO kostnader'!$C:$C,Partnerbudget!D$26,'NO kostnader'!$D:$D,Partnerbudget!$A29),SUMIFS('EU kostnader'!$F:$F,'EU kostnader'!$C:$C,Partnerbudget!D$26,'EU kostnader'!$D:$D,Partnerbudget!$A29))</f>
        <v>0</v>
      </c>
      <c r="E29" s="49">
        <f>IF(E$25="Norge",SUMIFS('NO kostnader'!$O:$O,'NO kostnader'!$C:$C,Partnerbudget!E$26,'NO kostnader'!$D:$D,Partnerbudget!$A29),SUMIFS('EU kostnader'!$F:$F,'EU kostnader'!$C:$C,Partnerbudget!E$26,'EU kostnader'!$D:$D,Partnerbudget!$A29))</f>
        <v>0</v>
      </c>
      <c r="F29" s="49">
        <f>IF(F$25="Norge",SUMIFS('NO kostnader'!$O:$O,'NO kostnader'!$C:$C,Partnerbudget!F$26,'NO kostnader'!$D:$D,Partnerbudget!$A29),SUMIFS('EU kostnader'!$F:$F,'EU kostnader'!$C:$C,Partnerbudget!F$26,'EU kostnader'!$D:$D,Partnerbudget!$A29))</f>
        <v>0</v>
      </c>
      <c r="G29" s="49">
        <f>IF(G$25="Norge",SUMIFS('NO kostnader'!$O:$O,'NO kostnader'!$C:$C,Partnerbudget!G$26,'NO kostnader'!$D:$D,Partnerbudget!$A29),SUMIFS('EU kostnader'!$F:$F,'EU kostnader'!$C:$C,Partnerbudget!G$26,'EU kostnader'!$D:$D,Partnerbudget!$A29))</f>
        <v>0</v>
      </c>
      <c r="H29" s="49">
        <f>IF(H$25="Norge",SUMIFS('NO kostnader'!$O:$O,'NO kostnader'!$C:$C,Partnerbudget!H$26,'NO kostnader'!$D:$D,Partnerbudget!$A29),SUMIFS('EU kostnader'!$F:$F,'EU kostnader'!$C:$C,Partnerbudget!H$26,'EU kostnader'!$D:$D,Partnerbudget!$A29))</f>
        <v>0</v>
      </c>
      <c r="I29" s="49">
        <f>IF(I$25="Norge",SUMIFS('NO kostnader'!$O:$O,'NO kostnader'!$C:$C,Partnerbudget!I$26,'NO kostnader'!$D:$D,Partnerbudget!$A29),SUMIFS('EU kostnader'!$F:$F,'EU kostnader'!$C:$C,Partnerbudget!I$26,'EU kostnader'!$D:$D,Partnerbudget!$A29))</f>
        <v>0</v>
      </c>
      <c r="J29" s="49">
        <f>IF(J$25="Norge",SUMIFS('NO kostnader'!$O:$O,'NO kostnader'!$C:$C,Partnerbudget!J$26,'NO kostnader'!$D:$D,Partnerbudget!$A29),SUMIFS('EU kostnader'!$F:$F,'EU kostnader'!$C:$C,Partnerbudget!J$26,'EU kostnader'!$D:$D,Partnerbudget!$A29))</f>
        <v>0</v>
      </c>
      <c r="K29" s="49">
        <f>IF(K$25="Norge",SUMIFS('NO kostnader'!$O:$O,'NO kostnader'!$C:$C,Partnerbudget!K$26,'NO kostnader'!$D:$D,Partnerbudget!$A29),SUMIFS('EU kostnader'!$F:$F,'EU kostnader'!$C:$C,Partnerbudget!K$26,'EU kostnader'!$D:$D,Partnerbudget!$A29))</f>
        <v>0</v>
      </c>
      <c r="L29" s="49">
        <f>IF(L$25="Norge",SUMIFS('NO kostnader'!$O:$O,'NO kostnader'!$C:$C,Partnerbudget!L$26,'NO kostnader'!$D:$D,Partnerbudget!$A29),SUMIFS('EU kostnader'!$F:$F,'EU kostnader'!$C:$C,Partnerbudget!L$26,'EU kostnader'!$D:$D,Partnerbudget!$A29))</f>
        <v>0</v>
      </c>
      <c r="M29" s="49">
        <f>IF(M$25="Norge",SUMIFS('NO kostnader'!$O:$O,'NO kostnader'!$C:$C,Partnerbudget!M$26,'NO kostnader'!$D:$D,Partnerbudget!$A29),SUMIFS('EU kostnader'!$F:$F,'EU kostnader'!$C:$C,Partnerbudget!M$26,'EU kostnader'!$D:$D,Partnerbudget!$A29))</f>
        <v>0</v>
      </c>
      <c r="N29" s="49">
        <f>IF(N$25="Norge",SUMIFS('NO kostnader'!$O:$O,'NO kostnader'!$C:$C,Partnerbudget!N$26,'NO kostnader'!$D:$D,Partnerbudget!$A29),SUMIFS('EU kostnader'!$F:$F,'EU kostnader'!$C:$C,Partnerbudget!N$26,'EU kostnader'!$D:$D,Partnerbudget!$A29))</f>
        <v>0</v>
      </c>
      <c r="O29" s="49">
        <f>IF(O$25="Norge",SUMIFS('NO kostnader'!$O:$O,'NO kostnader'!$C:$C,Partnerbudget!O$26,'NO kostnader'!$D:$D,Partnerbudget!$A29),SUMIFS('EU kostnader'!$F:$F,'EU kostnader'!$C:$C,Partnerbudget!O$26,'EU kostnader'!$D:$D,Partnerbudget!$A29))</f>
        <v>0</v>
      </c>
      <c r="P29" s="49">
        <f>IF(P$25="Norge",SUMIFS('NO kostnader'!$O:$O,'NO kostnader'!$C:$C,Partnerbudget!P$26,'NO kostnader'!$D:$D,Partnerbudget!$A29),SUMIFS('EU kostnader'!$F:$F,'EU kostnader'!$C:$C,Partnerbudget!P$26,'EU kostnader'!$D:$D,Partnerbudget!$A29))</f>
        <v>0</v>
      </c>
      <c r="Q29" s="49">
        <f>IF(Q$25="Norge",SUMIFS('NO kostnader'!$O:$O,'NO kostnader'!$C:$C,Partnerbudget!Q$26,'NO kostnader'!$D:$D,Partnerbudget!$A29),SUMIFS('EU kostnader'!$F:$F,'EU kostnader'!$C:$C,Partnerbudget!Q$26,'EU kostnader'!$D:$D,Partnerbudget!$A29))</f>
        <v>0</v>
      </c>
      <c r="R29" s="49">
        <f>IF(R$25="Norge",SUMIFS('NO kostnader'!$O:$O,'NO kostnader'!$C:$C,Partnerbudget!R$26,'NO kostnader'!$D:$D,Partnerbudget!$A29),SUMIFS('EU kostnader'!$F:$F,'EU kostnader'!$C:$C,Partnerbudget!R$26,'EU kostnader'!$D:$D,Partnerbudget!$A29))</f>
        <v>0</v>
      </c>
      <c r="S29" s="49">
        <f>IF(S$25="Norge",SUMIFS('NO kostnader'!$O:$O,'NO kostnader'!$C:$C,Partnerbudget!S$26,'NO kostnader'!$D:$D,Partnerbudget!$A29),SUMIFS('EU kostnader'!$F:$F,'EU kostnader'!$C:$C,Partnerbudget!S$26,'EU kostnader'!$D:$D,Partnerbudget!$A29))</f>
        <v>0</v>
      </c>
      <c r="T29" s="49">
        <f>IF(T$25="Norge",SUMIFS('NO kostnader'!$O:$O,'NO kostnader'!$C:$C,Partnerbudget!T$26,'NO kostnader'!$D:$D,Partnerbudget!$A29),SUMIFS('EU kostnader'!$F:$F,'EU kostnader'!$C:$C,Partnerbudget!T$26,'EU kostnader'!$D:$D,Partnerbudget!$A29))</f>
        <v>0</v>
      </c>
      <c r="U29" s="49">
        <f>IF(U$25="Norge",SUMIFS('NO kostnader'!$O:$O,'NO kostnader'!$C:$C,Partnerbudget!U$26,'NO kostnader'!$D:$D,Partnerbudget!$A29),SUMIFS('EU kostnader'!$F:$F,'EU kostnader'!$C:$C,Partnerbudget!U$26,'EU kostnader'!$D:$D,Partnerbudget!$A29))</f>
        <v>0</v>
      </c>
      <c r="V29" s="49">
        <f>IF(V$25="Norge",SUMIFS('NO kostnader'!$O:$O,'NO kostnader'!$C:$C,Partnerbudget!V$26,'NO kostnader'!$D:$D,Partnerbudget!$A29),SUMIFS('EU kostnader'!$F:$F,'EU kostnader'!$C:$C,Partnerbudget!V$26,'EU kostnader'!$D:$D,Partnerbudget!$A29))</f>
        <v>0</v>
      </c>
      <c r="W29" s="49">
        <f>IF(W$25="Norge",SUMIFS('NO kostnader'!$O:$O,'NO kostnader'!$C:$C,Partnerbudget!W$26,'NO kostnader'!$D:$D,Partnerbudget!$A29),SUMIFS('EU kostnader'!$F:$F,'EU kostnader'!$C:$C,Partnerbudget!W$26,'EU kostnader'!$D:$D,Partnerbudget!$A29))</f>
        <v>0</v>
      </c>
      <c r="X29" s="49">
        <f>IF(X$25="Norge",SUMIFS('NO kostnader'!$O:$O,'NO kostnader'!$C:$C,Partnerbudget!X$26,'NO kostnader'!$D:$D,Partnerbudget!$A29),SUMIFS('EU kostnader'!$F:$F,'EU kostnader'!$C:$C,Partnerbudget!X$26,'EU kostnader'!$D:$D,Partnerbudget!$A29))</f>
        <v>0</v>
      </c>
      <c r="Y29" s="49">
        <f>IF(Y$25="Norge",SUMIFS('NO kostnader'!$O:$O,'NO kostnader'!$C:$C,Partnerbudget!Y$26,'NO kostnader'!$D:$D,Partnerbudget!$A29),SUMIFS('EU kostnader'!$F:$F,'EU kostnader'!$C:$C,Partnerbudget!Y$26,'EU kostnader'!$D:$D,Partnerbudget!$A29))</f>
        <v>0</v>
      </c>
      <c r="Z29" s="49">
        <f>IF(Z$25="Norge",SUMIFS('NO kostnader'!$O:$O,'NO kostnader'!$C:$C,Partnerbudget!Z$26,'NO kostnader'!$D:$D,Partnerbudget!$A29),SUMIFS('EU kostnader'!$F:$F,'EU kostnader'!$C:$C,Partnerbudget!Z$26,'EU kostnader'!$D:$D,Partnerbudget!$A29))</f>
        <v>0</v>
      </c>
      <c r="AA29" s="49">
        <f>IF(AA$25="Norge",SUMIFS('NO kostnader'!$O:$O,'NO kostnader'!$C:$C,Partnerbudget!AA$26,'NO kostnader'!$D:$D,Partnerbudget!$A29),SUMIFS('EU kostnader'!$F:$F,'EU kostnader'!$C:$C,Partnerbudget!AA$26,'EU kostnader'!$D:$D,Partnerbudget!$A29))</f>
        <v>0</v>
      </c>
      <c r="AB29" s="49">
        <f>IF(AB$25="Norge",SUMIFS('NO kostnader'!$O:$O,'NO kostnader'!$C:$C,Partnerbudget!AB$26,'NO kostnader'!$D:$D,Partnerbudget!$A29),SUMIFS('EU kostnader'!$F:$F,'EU kostnader'!$C:$C,Partnerbudget!AB$26,'EU kostnader'!$D:$D,Partnerbudget!$A29))</f>
        <v>0</v>
      </c>
      <c r="AC29" s="49">
        <f>IF(AC$25="Norge",SUMIFS('NO kostnader'!$O:$O,'NO kostnader'!$C:$C,Partnerbudget!AC$26,'NO kostnader'!$D:$D,Partnerbudget!$A29),SUMIFS('EU kostnader'!$F:$F,'EU kostnader'!$C:$C,Partnerbudget!AC$26,'EU kostnader'!$D:$D,Partnerbudget!$A29))</f>
        <v>0</v>
      </c>
      <c r="AD29" s="49">
        <f>IF(AD$25="Norge",SUMIFS('NO kostnader'!$O:$O,'NO kostnader'!$C:$C,Partnerbudget!AD$26,'NO kostnader'!$D:$D,Partnerbudget!$A29),SUMIFS('EU kostnader'!$F:$F,'EU kostnader'!$C:$C,Partnerbudget!AD$26,'EU kostnader'!$D:$D,Partnerbudget!$A29))</f>
        <v>0</v>
      </c>
      <c r="AE29" s="49">
        <f>IF(AE$25="Norge",SUMIFS('NO kostnader'!$O:$O,'NO kostnader'!$C:$C,Partnerbudget!AE$26,'NO kostnader'!$D:$D,Partnerbudget!$A29),SUMIFS('EU kostnader'!$F:$F,'EU kostnader'!$C:$C,Partnerbudget!AE$26,'EU kostnader'!$D:$D,Partnerbudget!$A29))</f>
        <v>0</v>
      </c>
      <c r="AF29" s="49">
        <f>IF(AF$25="Norge",SUMIFS('NO kostnader'!$O:$O,'NO kostnader'!$C:$C,Partnerbudget!AF$26,'NO kostnader'!$D:$D,Partnerbudget!$A29),SUMIFS('EU kostnader'!$F:$F,'EU kostnader'!$C:$C,Partnerbudget!AF$26,'EU kostnader'!$D:$D,Partnerbudget!$A29))</f>
        <v>0</v>
      </c>
      <c r="AG29" s="49">
        <f>IF(AG$25="Norge",SUMIFS('NO kostnader'!$O:$O,'NO kostnader'!$C:$C,Partnerbudget!AG$26,'NO kostnader'!$D:$D,Partnerbudget!$A29),SUMIFS('EU kostnader'!$F:$F,'EU kostnader'!$C:$C,Partnerbudget!AG$26,'EU kostnader'!$D:$D,Partnerbudget!$A29))</f>
        <v>0</v>
      </c>
      <c r="AH29" s="49">
        <f>IF(AH$25="Norge",SUMIFS('NO kostnader'!$O:$O,'NO kostnader'!$C:$C,Partnerbudget!AH$26,'NO kostnader'!$D:$D,Partnerbudget!$A29),SUMIFS('EU kostnader'!$F:$F,'EU kostnader'!$C:$C,Partnerbudget!AH$26,'EU kostnader'!$D:$D,Partnerbudget!$A29))</f>
        <v>0</v>
      </c>
      <c r="AI29" s="49">
        <f>IF(AI$25="Norge",SUMIFS('NO kostnader'!$O:$O,'NO kostnader'!$C:$C,Partnerbudget!AI$26,'NO kostnader'!$D:$D,Partnerbudget!$A29),SUMIFS('EU kostnader'!$F:$F,'EU kostnader'!$C:$C,Partnerbudget!AI$26,'EU kostnader'!$D:$D,Partnerbudget!$A29))</f>
        <v>0</v>
      </c>
      <c r="AJ29" s="49">
        <f>IF(AJ$25="Norge",SUMIFS('NO kostnader'!$O:$O,'NO kostnader'!$C:$C,Partnerbudget!AJ$26,'NO kostnader'!$D:$D,Partnerbudget!$A29),SUMIFS('EU kostnader'!$F:$F,'EU kostnader'!$C:$C,Partnerbudget!AJ$26,'EU kostnader'!$D:$D,Partnerbudget!$A29))</f>
        <v>0</v>
      </c>
      <c r="AK29" s="49">
        <f>IF(AK$25="Norge",SUMIFS('NO kostnader'!$O:$O,'NO kostnader'!$C:$C,Partnerbudget!AK$26,'NO kostnader'!$D:$D,Partnerbudget!$A29),SUMIFS('EU kostnader'!$F:$F,'EU kostnader'!$C:$C,Partnerbudget!AK$26,'EU kostnader'!$D:$D,Partnerbudget!$A29))</f>
        <v>0</v>
      </c>
      <c r="AL29" s="49">
        <f>IF(AL$25="Norge",SUMIFS('NO kostnader'!$O:$O,'NO kostnader'!$C:$C,Partnerbudget!AL$26,'NO kostnader'!$D:$D,Partnerbudget!$A29),SUMIFS('EU kostnader'!$F:$F,'EU kostnader'!$C:$C,Partnerbudget!AL$26,'EU kostnader'!$D:$D,Partnerbudget!$A29))</f>
        <v>0</v>
      </c>
      <c r="AM29" s="49">
        <f>IF(AM$25="Norge",SUMIFS('NO kostnader'!$O:$O,'NO kostnader'!$C:$C,Partnerbudget!AM$26,'NO kostnader'!$D:$D,Partnerbudget!$A29),SUMIFS('EU kostnader'!$F:$F,'EU kostnader'!$C:$C,Partnerbudget!AM$26,'EU kostnader'!$D:$D,Partnerbudget!$A29))</f>
        <v>0</v>
      </c>
      <c r="AN29" s="49">
        <f>IF(AN$25="Norge",SUMIFS('NO kostnader'!$O:$O,'NO kostnader'!$C:$C,Partnerbudget!AN$26,'NO kostnader'!$D:$D,Partnerbudget!$A29),SUMIFS('EU kostnader'!$F:$F,'EU kostnader'!$C:$C,Partnerbudget!AN$26,'EU kostnader'!$D:$D,Partnerbudget!$A29))</f>
        <v>0</v>
      </c>
      <c r="AO29" s="49">
        <f>IF(AO$25="Norge",SUMIFS('NO kostnader'!$O:$O,'NO kostnader'!$C:$C,Partnerbudget!AO$26,'NO kostnader'!$D:$D,Partnerbudget!$A29),SUMIFS('EU kostnader'!$F:$F,'EU kostnader'!$C:$C,Partnerbudget!AO$26,'EU kostnader'!$D:$D,Partnerbudget!$A29))</f>
        <v>0</v>
      </c>
      <c r="AP29" s="49">
        <f>IF(AP$25="Norge",SUMIFS('NO kostnader'!$O:$O,'NO kostnader'!$C:$C,Partnerbudget!AP$26,'NO kostnader'!$D:$D,Partnerbudget!$A29),SUMIFS('EU kostnader'!$F:$F,'EU kostnader'!$C:$C,Partnerbudget!AP$26,'EU kostnader'!$D:$D,Partnerbudget!$A29))</f>
        <v>0</v>
      </c>
      <c r="AQ29" s="49">
        <f>IF(AQ$25="Norge",SUMIFS('NO kostnader'!$O:$O,'NO kostnader'!$C:$C,Partnerbudget!AQ$26,'NO kostnader'!$D:$D,Partnerbudget!$A29),SUMIFS('EU kostnader'!$F:$F,'EU kostnader'!$C:$C,Partnerbudget!AQ$26,'EU kostnader'!$D:$D,Partnerbudget!$A29))</f>
        <v>0</v>
      </c>
      <c r="AR29" s="49">
        <f>IF(AR$25="Norge",SUMIFS('NO kostnader'!$O:$O,'NO kostnader'!$C:$C,Partnerbudget!AR$26,'NO kostnader'!$D:$D,Partnerbudget!$A29),SUMIFS('EU kostnader'!$F:$F,'EU kostnader'!$C:$C,Partnerbudget!AR$26,'EU kostnader'!$D:$D,Partnerbudget!$A29))</f>
        <v>0</v>
      </c>
      <c r="AS29" s="49">
        <f>IF(AS$25="Norge",SUMIFS('NO kostnader'!$O:$O,'NO kostnader'!$C:$C,Partnerbudget!AS$26,'NO kostnader'!$D:$D,Partnerbudget!$A29),SUMIFS('EU kostnader'!$F:$F,'EU kostnader'!$C:$C,Partnerbudget!AS$26,'EU kostnader'!$D:$D,Partnerbudget!$A29))</f>
        <v>0</v>
      </c>
      <c r="AT29" s="49">
        <f>IF(AT$25="Norge",SUMIFS('NO kostnader'!$O:$O,'NO kostnader'!$C:$C,Partnerbudget!AT$26,'NO kostnader'!$D:$D,Partnerbudget!$A29),SUMIFS('EU kostnader'!$F:$F,'EU kostnader'!$C:$C,Partnerbudget!AT$26,'EU kostnader'!$D:$D,Partnerbudget!$A29))</f>
        <v>0</v>
      </c>
    </row>
    <row r="30" spans="1:46" x14ac:dyDescent="0.25">
      <c r="A30" s="1" t="s">
        <v>111</v>
      </c>
      <c r="B30" s="49">
        <f>IF(B$25="Norge",SUMIFS('NO kostnader'!$O:$O,'NO kostnader'!$C:$C,Partnerbudget!B$26,'NO kostnader'!$D:$D,Partnerbudget!$A30),SUMIFS('EU kostnader'!$F:$F,'EU kostnader'!$C:$C,Partnerbudget!B$26,'EU kostnader'!$D:$D,Partnerbudget!$A30))</f>
        <v>0</v>
      </c>
      <c r="C30" s="49">
        <f>IF(C$25="Norge",SUMIFS('NO kostnader'!$O:$O,'NO kostnader'!$C:$C,Partnerbudget!C$26,'NO kostnader'!$D:$D,Partnerbudget!$A30),SUMIFS('EU kostnader'!$F:$F,'EU kostnader'!$C:$C,Partnerbudget!C$26,'EU kostnader'!$D:$D,Partnerbudget!$A30))</f>
        <v>0</v>
      </c>
      <c r="D30" s="49">
        <f>IF(D$25="Norge",SUMIFS('NO kostnader'!$O:$O,'NO kostnader'!$C:$C,Partnerbudget!D$26,'NO kostnader'!$D:$D,Partnerbudget!$A30),SUMIFS('EU kostnader'!$F:$F,'EU kostnader'!$C:$C,Partnerbudget!D$26,'EU kostnader'!$D:$D,Partnerbudget!$A30))</f>
        <v>0</v>
      </c>
      <c r="E30" s="49">
        <f>IF(E$25="Norge",SUMIFS('NO kostnader'!$O:$O,'NO kostnader'!$C:$C,Partnerbudget!E$26,'NO kostnader'!$D:$D,Partnerbudget!$A30),SUMIFS('EU kostnader'!$F:$F,'EU kostnader'!$C:$C,Partnerbudget!E$26,'EU kostnader'!$D:$D,Partnerbudget!$A30))</f>
        <v>0</v>
      </c>
      <c r="F30" s="49">
        <f>IF(F$25="Norge",SUMIFS('NO kostnader'!$O:$O,'NO kostnader'!$C:$C,Partnerbudget!F$26,'NO kostnader'!$D:$D,Partnerbudget!$A30),SUMIFS('EU kostnader'!$F:$F,'EU kostnader'!$C:$C,Partnerbudget!F$26,'EU kostnader'!$D:$D,Partnerbudget!$A30))</f>
        <v>0</v>
      </c>
      <c r="G30" s="49">
        <f>IF(G$25="Norge",SUMIFS('NO kostnader'!$O:$O,'NO kostnader'!$C:$C,Partnerbudget!G$26,'NO kostnader'!$D:$D,Partnerbudget!$A30),SUMIFS('EU kostnader'!$F:$F,'EU kostnader'!$C:$C,Partnerbudget!G$26,'EU kostnader'!$D:$D,Partnerbudget!$A30))</f>
        <v>0</v>
      </c>
      <c r="H30" s="49">
        <f>IF(H$25="Norge",SUMIFS('NO kostnader'!$O:$O,'NO kostnader'!$C:$C,Partnerbudget!H$26,'NO kostnader'!$D:$D,Partnerbudget!$A30),SUMIFS('EU kostnader'!$F:$F,'EU kostnader'!$C:$C,Partnerbudget!H$26,'EU kostnader'!$D:$D,Partnerbudget!$A30))</f>
        <v>0</v>
      </c>
      <c r="I30" s="49">
        <f>IF(I$25="Norge",SUMIFS('NO kostnader'!$O:$O,'NO kostnader'!$C:$C,Partnerbudget!I$26,'NO kostnader'!$D:$D,Partnerbudget!$A30),SUMIFS('EU kostnader'!$F:$F,'EU kostnader'!$C:$C,Partnerbudget!I$26,'EU kostnader'!$D:$D,Partnerbudget!$A30))</f>
        <v>0</v>
      </c>
      <c r="J30" s="49">
        <f>IF(J$25="Norge",SUMIFS('NO kostnader'!$O:$O,'NO kostnader'!$C:$C,Partnerbudget!J$26,'NO kostnader'!$D:$D,Partnerbudget!$A30),SUMIFS('EU kostnader'!$F:$F,'EU kostnader'!$C:$C,Partnerbudget!J$26,'EU kostnader'!$D:$D,Partnerbudget!$A30))</f>
        <v>0</v>
      </c>
      <c r="K30" s="49">
        <f>IF(K$25="Norge",SUMIFS('NO kostnader'!$O:$O,'NO kostnader'!$C:$C,Partnerbudget!K$26,'NO kostnader'!$D:$D,Partnerbudget!$A30),SUMIFS('EU kostnader'!$F:$F,'EU kostnader'!$C:$C,Partnerbudget!K$26,'EU kostnader'!$D:$D,Partnerbudget!$A30))</f>
        <v>0</v>
      </c>
      <c r="L30" s="49">
        <f>IF(L$25="Norge",SUMIFS('NO kostnader'!$O:$O,'NO kostnader'!$C:$C,Partnerbudget!L$26,'NO kostnader'!$D:$D,Partnerbudget!$A30),SUMIFS('EU kostnader'!$F:$F,'EU kostnader'!$C:$C,Partnerbudget!L$26,'EU kostnader'!$D:$D,Partnerbudget!$A30))</f>
        <v>0</v>
      </c>
      <c r="M30" s="49">
        <f>IF(M$25="Norge",SUMIFS('NO kostnader'!$O:$O,'NO kostnader'!$C:$C,Partnerbudget!M$26,'NO kostnader'!$D:$D,Partnerbudget!$A30),SUMIFS('EU kostnader'!$F:$F,'EU kostnader'!$C:$C,Partnerbudget!M$26,'EU kostnader'!$D:$D,Partnerbudget!$A30))</f>
        <v>0</v>
      </c>
      <c r="N30" s="49">
        <f>IF(N$25="Norge",SUMIFS('NO kostnader'!$O:$O,'NO kostnader'!$C:$C,Partnerbudget!N$26,'NO kostnader'!$D:$D,Partnerbudget!$A30),SUMIFS('EU kostnader'!$F:$F,'EU kostnader'!$C:$C,Partnerbudget!N$26,'EU kostnader'!$D:$D,Partnerbudget!$A30))</f>
        <v>0</v>
      </c>
      <c r="O30" s="49">
        <f>IF(O$25="Norge",SUMIFS('NO kostnader'!$O:$O,'NO kostnader'!$C:$C,Partnerbudget!O$26,'NO kostnader'!$D:$D,Partnerbudget!$A30),SUMIFS('EU kostnader'!$F:$F,'EU kostnader'!$C:$C,Partnerbudget!O$26,'EU kostnader'!$D:$D,Partnerbudget!$A30))</f>
        <v>0</v>
      </c>
      <c r="P30" s="49">
        <f>IF(P$25="Norge",SUMIFS('NO kostnader'!$O:$O,'NO kostnader'!$C:$C,Partnerbudget!P$26,'NO kostnader'!$D:$D,Partnerbudget!$A30),SUMIFS('EU kostnader'!$F:$F,'EU kostnader'!$C:$C,Partnerbudget!P$26,'EU kostnader'!$D:$D,Partnerbudget!$A30))</f>
        <v>0</v>
      </c>
      <c r="Q30" s="49">
        <f>IF(Q$25="Norge",SUMIFS('NO kostnader'!$O:$O,'NO kostnader'!$C:$C,Partnerbudget!Q$26,'NO kostnader'!$D:$D,Partnerbudget!$A30),SUMIFS('EU kostnader'!$F:$F,'EU kostnader'!$C:$C,Partnerbudget!Q$26,'EU kostnader'!$D:$D,Partnerbudget!$A30))</f>
        <v>0</v>
      </c>
      <c r="R30" s="49">
        <f>IF(R$25="Norge",SUMIFS('NO kostnader'!$O:$O,'NO kostnader'!$C:$C,Partnerbudget!R$26,'NO kostnader'!$D:$D,Partnerbudget!$A30),SUMIFS('EU kostnader'!$F:$F,'EU kostnader'!$C:$C,Partnerbudget!R$26,'EU kostnader'!$D:$D,Partnerbudget!$A30))</f>
        <v>0</v>
      </c>
      <c r="S30" s="49">
        <f>IF(S$25="Norge",SUMIFS('NO kostnader'!$O:$O,'NO kostnader'!$C:$C,Partnerbudget!S$26,'NO kostnader'!$D:$D,Partnerbudget!$A30),SUMIFS('EU kostnader'!$F:$F,'EU kostnader'!$C:$C,Partnerbudget!S$26,'EU kostnader'!$D:$D,Partnerbudget!$A30))</f>
        <v>0</v>
      </c>
      <c r="T30" s="49">
        <f>IF(T$25="Norge",SUMIFS('NO kostnader'!$O:$O,'NO kostnader'!$C:$C,Partnerbudget!T$26,'NO kostnader'!$D:$D,Partnerbudget!$A30),SUMIFS('EU kostnader'!$F:$F,'EU kostnader'!$C:$C,Partnerbudget!T$26,'EU kostnader'!$D:$D,Partnerbudget!$A30))</f>
        <v>0</v>
      </c>
      <c r="U30" s="49">
        <f>IF(U$25="Norge",SUMIFS('NO kostnader'!$O:$O,'NO kostnader'!$C:$C,Partnerbudget!U$26,'NO kostnader'!$D:$D,Partnerbudget!$A30),SUMIFS('EU kostnader'!$F:$F,'EU kostnader'!$C:$C,Partnerbudget!U$26,'EU kostnader'!$D:$D,Partnerbudget!$A30))</f>
        <v>0</v>
      </c>
      <c r="V30" s="49">
        <f>IF(V$25="Norge",SUMIFS('NO kostnader'!$O:$O,'NO kostnader'!$C:$C,Partnerbudget!V$26,'NO kostnader'!$D:$D,Partnerbudget!$A30),SUMIFS('EU kostnader'!$F:$F,'EU kostnader'!$C:$C,Partnerbudget!V$26,'EU kostnader'!$D:$D,Partnerbudget!$A30))</f>
        <v>0</v>
      </c>
      <c r="W30" s="49">
        <f>IF(W$25="Norge",SUMIFS('NO kostnader'!$O:$O,'NO kostnader'!$C:$C,Partnerbudget!W$26,'NO kostnader'!$D:$D,Partnerbudget!$A30),SUMIFS('EU kostnader'!$F:$F,'EU kostnader'!$C:$C,Partnerbudget!W$26,'EU kostnader'!$D:$D,Partnerbudget!$A30))</f>
        <v>0</v>
      </c>
      <c r="X30" s="49">
        <f>IF(X$25="Norge",SUMIFS('NO kostnader'!$O:$O,'NO kostnader'!$C:$C,Partnerbudget!X$26,'NO kostnader'!$D:$D,Partnerbudget!$A30),SUMIFS('EU kostnader'!$F:$F,'EU kostnader'!$C:$C,Partnerbudget!X$26,'EU kostnader'!$D:$D,Partnerbudget!$A30))</f>
        <v>0</v>
      </c>
      <c r="Y30" s="49">
        <f>IF(Y$25="Norge",SUMIFS('NO kostnader'!$O:$O,'NO kostnader'!$C:$C,Partnerbudget!Y$26,'NO kostnader'!$D:$D,Partnerbudget!$A30),SUMIFS('EU kostnader'!$F:$F,'EU kostnader'!$C:$C,Partnerbudget!Y$26,'EU kostnader'!$D:$D,Partnerbudget!$A30))</f>
        <v>0</v>
      </c>
      <c r="Z30" s="49">
        <f>IF(Z$25="Norge",SUMIFS('NO kostnader'!$O:$O,'NO kostnader'!$C:$C,Partnerbudget!Z$26,'NO kostnader'!$D:$D,Partnerbudget!$A30),SUMIFS('EU kostnader'!$F:$F,'EU kostnader'!$C:$C,Partnerbudget!Z$26,'EU kostnader'!$D:$D,Partnerbudget!$A30))</f>
        <v>0</v>
      </c>
      <c r="AA30" s="49">
        <f>IF(AA$25="Norge",SUMIFS('NO kostnader'!$O:$O,'NO kostnader'!$C:$C,Partnerbudget!AA$26,'NO kostnader'!$D:$D,Partnerbudget!$A30),SUMIFS('EU kostnader'!$F:$F,'EU kostnader'!$C:$C,Partnerbudget!AA$26,'EU kostnader'!$D:$D,Partnerbudget!$A30))</f>
        <v>0</v>
      </c>
      <c r="AB30" s="49">
        <f>IF(AB$25="Norge",SUMIFS('NO kostnader'!$O:$O,'NO kostnader'!$C:$C,Partnerbudget!AB$26,'NO kostnader'!$D:$D,Partnerbudget!$A30),SUMIFS('EU kostnader'!$F:$F,'EU kostnader'!$C:$C,Partnerbudget!AB$26,'EU kostnader'!$D:$D,Partnerbudget!$A30))</f>
        <v>0</v>
      </c>
      <c r="AC30" s="49">
        <f>IF(AC$25="Norge",SUMIFS('NO kostnader'!$O:$O,'NO kostnader'!$C:$C,Partnerbudget!AC$26,'NO kostnader'!$D:$D,Partnerbudget!$A30),SUMIFS('EU kostnader'!$F:$F,'EU kostnader'!$C:$C,Partnerbudget!AC$26,'EU kostnader'!$D:$D,Partnerbudget!$A30))</f>
        <v>0</v>
      </c>
      <c r="AD30" s="49">
        <f>IF(AD$25="Norge",SUMIFS('NO kostnader'!$O:$O,'NO kostnader'!$C:$C,Partnerbudget!AD$26,'NO kostnader'!$D:$D,Partnerbudget!$A30),SUMIFS('EU kostnader'!$F:$F,'EU kostnader'!$C:$C,Partnerbudget!AD$26,'EU kostnader'!$D:$D,Partnerbudget!$A30))</f>
        <v>0</v>
      </c>
      <c r="AE30" s="49">
        <f>IF(AE$25="Norge",SUMIFS('NO kostnader'!$O:$O,'NO kostnader'!$C:$C,Partnerbudget!AE$26,'NO kostnader'!$D:$D,Partnerbudget!$A30),SUMIFS('EU kostnader'!$F:$F,'EU kostnader'!$C:$C,Partnerbudget!AE$26,'EU kostnader'!$D:$D,Partnerbudget!$A30))</f>
        <v>0</v>
      </c>
      <c r="AF30" s="49">
        <f>IF(AF$25="Norge",SUMIFS('NO kostnader'!$O:$O,'NO kostnader'!$C:$C,Partnerbudget!AF$26,'NO kostnader'!$D:$D,Partnerbudget!$A30),SUMIFS('EU kostnader'!$F:$F,'EU kostnader'!$C:$C,Partnerbudget!AF$26,'EU kostnader'!$D:$D,Partnerbudget!$A30))</f>
        <v>0</v>
      </c>
      <c r="AG30" s="49">
        <f>IF(AG$25="Norge",SUMIFS('NO kostnader'!$O:$O,'NO kostnader'!$C:$C,Partnerbudget!AG$26,'NO kostnader'!$D:$D,Partnerbudget!$A30),SUMIFS('EU kostnader'!$F:$F,'EU kostnader'!$C:$C,Partnerbudget!AG$26,'EU kostnader'!$D:$D,Partnerbudget!$A30))</f>
        <v>0</v>
      </c>
      <c r="AH30" s="49">
        <f>IF(AH$25="Norge",SUMIFS('NO kostnader'!$O:$O,'NO kostnader'!$C:$C,Partnerbudget!AH$26,'NO kostnader'!$D:$D,Partnerbudget!$A30),SUMIFS('EU kostnader'!$F:$F,'EU kostnader'!$C:$C,Partnerbudget!AH$26,'EU kostnader'!$D:$D,Partnerbudget!$A30))</f>
        <v>0</v>
      </c>
      <c r="AI30" s="49">
        <f>IF(AI$25="Norge",SUMIFS('NO kostnader'!$O:$O,'NO kostnader'!$C:$C,Partnerbudget!AI$26,'NO kostnader'!$D:$D,Partnerbudget!$A30),SUMIFS('EU kostnader'!$F:$F,'EU kostnader'!$C:$C,Partnerbudget!AI$26,'EU kostnader'!$D:$D,Partnerbudget!$A30))</f>
        <v>0</v>
      </c>
      <c r="AJ30" s="49">
        <f>IF(AJ$25="Norge",SUMIFS('NO kostnader'!$O:$O,'NO kostnader'!$C:$C,Partnerbudget!AJ$26,'NO kostnader'!$D:$D,Partnerbudget!$A30),SUMIFS('EU kostnader'!$F:$F,'EU kostnader'!$C:$C,Partnerbudget!AJ$26,'EU kostnader'!$D:$D,Partnerbudget!$A30))</f>
        <v>0</v>
      </c>
      <c r="AK30" s="49">
        <f>IF(AK$25="Norge",SUMIFS('NO kostnader'!$O:$O,'NO kostnader'!$C:$C,Partnerbudget!AK$26,'NO kostnader'!$D:$D,Partnerbudget!$A30),SUMIFS('EU kostnader'!$F:$F,'EU kostnader'!$C:$C,Partnerbudget!AK$26,'EU kostnader'!$D:$D,Partnerbudget!$A30))</f>
        <v>0</v>
      </c>
      <c r="AL30" s="49">
        <f>IF(AL$25="Norge",SUMIFS('NO kostnader'!$O:$O,'NO kostnader'!$C:$C,Partnerbudget!AL$26,'NO kostnader'!$D:$D,Partnerbudget!$A30),SUMIFS('EU kostnader'!$F:$F,'EU kostnader'!$C:$C,Partnerbudget!AL$26,'EU kostnader'!$D:$D,Partnerbudget!$A30))</f>
        <v>0</v>
      </c>
      <c r="AM30" s="49">
        <f>IF(AM$25="Norge",SUMIFS('NO kostnader'!$O:$O,'NO kostnader'!$C:$C,Partnerbudget!AM$26,'NO kostnader'!$D:$D,Partnerbudget!$A30),SUMIFS('EU kostnader'!$F:$F,'EU kostnader'!$C:$C,Partnerbudget!AM$26,'EU kostnader'!$D:$D,Partnerbudget!$A30))</f>
        <v>0</v>
      </c>
      <c r="AN30" s="49">
        <f>IF(AN$25="Norge",SUMIFS('NO kostnader'!$O:$O,'NO kostnader'!$C:$C,Partnerbudget!AN$26,'NO kostnader'!$D:$D,Partnerbudget!$A30),SUMIFS('EU kostnader'!$F:$F,'EU kostnader'!$C:$C,Partnerbudget!AN$26,'EU kostnader'!$D:$D,Partnerbudget!$A30))</f>
        <v>0</v>
      </c>
      <c r="AO30" s="49">
        <f>IF(AO$25="Norge",SUMIFS('NO kostnader'!$O:$O,'NO kostnader'!$C:$C,Partnerbudget!AO$26,'NO kostnader'!$D:$D,Partnerbudget!$A30),SUMIFS('EU kostnader'!$F:$F,'EU kostnader'!$C:$C,Partnerbudget!AO$26,'EU kostnader'!$D:$D,Partnerbudget!$A30))</f>
        <v>0</v>
      </c>
      <c r="AP30" s="49">
        <f>IF(AP$25="Norge",SUMIFS('NO kostnader'!$O:$O,'NO kostnader'!$C:$C,Partnerbudget!AP$26,'NO kostnader'!$D:$D,Partnerbudget!$A30),SUMIFS('EU kostnader'!$F:$F,'EU kostnader'!$C:$C,Partnerbudget!AP$26,'EU kostnader'!$D:$D,Partnerbudget!$A30))</f>
        <v>0</v>
      </c>
      <c r="AQ30" s="49">
        <f>IF(AQ$25="Norge",SUMIFS('NO kostnader'!$O:$O,'NO kostnader'!$C:$C,Partnerbudget!AQ$26,'NO kostnader'!$D:$D,Partnerbudget!$A30),SUMIFS('EU kostnader'!$F:$F,'EU kostnader'!$C:$C,Partnerbudget!AQ$26,'EU kostnader'!$D:$D,Partnerbudget!$A30))</f>
        <v>0</v>
      </c>
      <c r="AR30" s="49">
        <f>IF(AR$25="Norge",SUMIFS('NO kostnader'!$O:$O,'NO kostnader'!$C:$C,Partnerbudget!AR$26,'NO kostnader'!$D:$D,Partnerbudget!$A30),SUMIFS('EU kostnader'!$F:$F,'EU kostnader'!$C:$C,Partnerbudget!AR$26,'EU kostnader'!$D:$D,Partnerbudget!$A30))</f>
        <v>0</v>
      </c>
      <c r="AS30" s="49">
        <f>IF(AS$25="Norge",SUMIFS('NO kostnader'!$O:$O,'NO kostnader'!$C:$C,Partnerbudget!AS$26,'NO kostnader'!$D:$D,Partnerbudget!$A30),SUMIFS('EU kostnader'!$F:$F,'EU kostnader'!$C:$C,Partnerbudget!AS$26,'EU kostnader'!$D:$D,Partnerbudget!$A30))</f>
        <v>0</v>
      </c>
      <c r="AT30" s="49">
        <f>IF(AT$25="Norge",SUMIFS('NO kostnader'!$O:$O,'NO kostnader'!$C:$C,Partnerbudget!AT$26,'NO kostnader'!$D:$D,Partnerbudget!$A30),SUMIFS('EU kostnader'!$F:$F,'EU kostnader'!$C:$C,Partnerbudget!AT$26,'EU kostnader'!$D:$D,Partnerbudget!$A30))</f>
        <v>0</v>
      </c>
    </row>
    <row r="31" spans="1:46" x14ac:dyDescent="0.25">
      <c r="A31" s="1" t="str">
        <f>IF('Set-up'!F16="Schablon 6 %","Resor och logi - schablon 6 %","Resor och logi")</f>
        <v>Resor och logi - schablon 6 %</v>
      </c>
      <c r="B31" s="49">
        <f>IF('Set-up'!$F$16='Set-up'!$W$7,(ROUND((B27*0.06),0)),(IF(B25="Norge",(SUMIFS('NO kostnader'!$O:$O,'NO kostnader'!$C:$C,Partnerbudget!B$26,'NO kostnader'!$D:$D,Partnerbudget!$A31)),(SUMIFS('EU kostnader'!$F:$F,'EU kostnader'!$C:$C,Partnerbudget!B$26,'EU kostnader'!$D:$D,Partnerbudget!$A31)))))</f>
        <v>0</v>
      </c>
      <c r="C31" s="49">
        <f>IF('Set-up'!$F$16='Set-up'!$W$7,(ROUND((C27*0.06),0)),(IF(C25="Norge",(SUMIFS('NO kostnader'!$O:$O,'NO kostnader'!$C:$C,Partnerbudget!C$26,'NO kostnader'!$D:$D,Partnerbudget!$A31)),(SUMIFS('EU kostnader'!$F:$F,'EU kostnader'!$C:$C,Partnerbudget!C$26,'EU kostnader'!$D:$D,Partnerbudget!$A31)))))</f>
        <v>0</v>
      </c>
      <c r="D31" s="49">
        <f>IF('Set-up'!$F$16='Set-up'!$W$7,(ROUND((D27*0.06),0)),(IF(D25="Norge",(SUMIFS('NO kostnader'!$O:$O,'NO kostnader'!$C:$C,Partnerbudget!D$26,'NO kostnader'!$D:$D,Partnerbudget!$A31)),(SUMIFS('EU kostnader'!$F:$F,'EU kostnader'!$C:$C,Partnerbudget!D$26,'EU kostnader'!$D:$D,Partnerbudget!$A31)))))</f>
        <v>0</v>
      </c>
      <c r="E31" s="49">
        <f>IF('Set-up'!$F$16='Set-up'!$W$7,(ROUND((E27*0.06),0)),(IF(E25="Norge",(SUMIFS('NO kostnader'!$O:$O,'NO kostnader'!$C:$C,Partnerbudget!E$26,'NO kostnader'!$D:$D,Partnerbudget!$A31)),(SUMIFS('EU kostnader'!$F:$F,'EU kostnader'!$C:$C,Partnerbudget!E$26,'EU kostnader'!$D:$D,Partnerbudget!$A31)))))</f>
        <v>0</v>
      </c>
      <c r="F31" s="49">
        <f>IF('Set-up'!$F$16='Set-up'!$W$7,(ROUND((F27*0.06),0)),(IF(F25="Norge",(SUMIFS('NO kostnader'!$O:$O,'NO kostnader'!$C:$C,Partnerbudget!F$26,'NO kostnader'!$D:$D,Partnerbudget!$A31)),(SUMIFS('EU kostnader'!$F:$F,'EU kostnader'!$C:$C,Partnerbudget!F$26,'EU kostnader'!$D:$D,Partnerbudget!$A31)))))</f>
        <v>0</v>
      </c>
      <c r="G31" s="49">
        <f>IF('Set-up'!$F$16='Set-up'!$W$7,(ROUND((G27*0.06),0)),(IF(G25="Norge",(SUMIFS('NO kostnader'!$O:$O,'NO kostnader'!$C:$C,Partnerbudget!G$26,'NO kostnader'!$D:$D,Partnerbudget!$A31)),(SUMIFS('EU kostnader'!$F:$F,'EU kostnader'!$C:$C,Partnerbudget!G$26,'EU kostnader'!$D:$D,Partnerbudget!$A31)))))</f>
        <v>0</v>
      </c>
      <c r="H31" s="49">
        <f>IF('Set-up'!$F$16='Set-up'!$W$7,(ROUND((H27*0.06),0)),(IF(H25="Norge",(SUMIFS('NO kostnader'!$O:$O,'NO kostnader'!$C:$C,Partnerbudget!H$26,'NO kostnader'!$D:$D,Partnerbudget!$A31)),(SUMIFS('EU kostnader'!$F:$F,'EU kostnader'!$C:$C,Partnerbudget!H$26,'EU kostnader'!$D:$D,Partnerbudget!$A31)))))</f>
        <v>0</v>
      </c>
      <c r="I31" s="49">
        <f>IF('Set-up'!$F$16='Set-up'!$W$7,(ROUND((I27*0.06),0)),(IF(I25="Norge",(SUMIFS('NO kostnader'!$O:$O,'NO kostnader'!$C:$C,Partnerbudget!I$26,'NO kostnader'!$D:$D,Partnerbudget!$A31)),(SUMIFS('EU kostnader'!$F:$F,'EU kostnader'!$C:$C,Partnerbudget!I$26,'EU kostnader'!$D:$D,Partnerbudget!$A31)))))</f>
        <v>0</v>
      </c>
      <c r="J31" s="49">
        <f>IF('Set-up'!$F$16='Set-up'!$W$7,(ROUND((J27*0.06),0)),(IF(J25="Norge",(SUMIFS('NO kostnader'!$O:$O,'NO kostnader'!$C:$C,Partnerbudget!J$26,'NO kostnader'!$D:$D,Partnerbudget!$A31)),(SUMIFS('EU kostnader'!$F:$F,'EU kostnader'!$C:$C,Partnerbudget!J$26,'EU kostnader'!$D:$D,Partnerbudget!$A31)))))</f>
        <v>0</v>
      </c>
      <c r="K31" s="49">
        <f>IF('Set-up'!$F$16='Set-up'!$W$7,(ROUND((K27*0.06),0)),(IF(K25="Norge",(SUMIFS('NO kostnader'!$O:$O,'NO kostnader'!$C:$C,Partnerbudget!K$26,'NO kostnader'!$D:$D,Partnerbudget!$A31)),(SUMIFS('EU kostnader'!$F:$F,'EU kostnader'!$C:$C,Partnerbudget!K$26,'EU kostnader'!$D:$D,Partnerbudget!$A31)))))</f>
        <v>0</v>
      </c>
      <c r="L31" s="49">
        <f>IF('Set-up'!$F$16='Set-up'!$W$7,(ROUND((L27*0.06),0)),(IF(L25="Norge",(SUMIFS('NO kostnader'!$O:$O,'NO kostnader'!$C:$C,Partnerbudget!L$26,'NO kostnader'!$D:$D,Partnerbudget!$A31)),(SUMIFS('EU kostnader'!$F:$F,'EU kostnader'!$C:$C,Partnerbudget!L$26,'EU kostnader'!$D:$D,Partnerbudget!$A31)))))</f>
        <v>0</v>
      </c>
      <c r="M31" s="49">
        <f>IF('Set-up'!$F$16='Set-up'!$W$7,(ROUND((M27*0.06),0)),(IF(M25="Norge",(SUMIFS('NO kostnader'!$O:$O,'NO kostnader'!$C:$C,Partnerbudget!M$26,'NO kostnader'!$D:$D,Partnerbudget!$A31)),(SUMIFS('EU kostnader'!$F:$F,'EU kostnader'!$C:$C,Partnerbudget!M$26,'EU kostnader'!$D:$D,Partnerbudget!$A31)))))</f>
        <v>0</v>
      </c>
      <c r="N31" s="49">
        <f>IF('Set-up'!$F$16='Set-up'!$W$7,(ROUND((N27*0.06),0)),(IF(N25="Norge",(SUMIFS('NO kostnader'!$O:$O,'NO kostnader'!$C:$C,Partnerbudget!N$26,'NO kostnader'!$D:$D,Partnerbudget!$A31)),(SUMIFS('EU kostnader'!$F:$F,'EU kostnader'!$C:$C,Partnerbudget!N$26,'EU kostnader'!$D:$D,Partnerbudget!$A31)))))</f>
        <v>0</v>
      </c>
      <c r="O31" s="49">
        <f>IF('Set-up'!$F$16='Set-up'!$W$7,(ROUND((O27*0.06),0)),(IF(O25="Norge",(SUMIFS('NO kostnader'!$O:$O,'NO kostnader'!$C:$C,Partnerbudget!O$26,'NO kostnader'!$D:$D,Partnerbudget!$A31)),(SUMIFS('EU kostnader'!$F:$F,'EU kostnader'!$C:$C,Partnerbudget!O$26,'EU kostnader'!$D:$D,Partnerbudget!$A31)))))</f>
        <v>0</v>
      </c>
      <c r="P31" s="49">
        <f>IF('Set-up'!$F$16='Set-up'!$W$7,(ROUND((P27*0.06),0)),(IF(P25="Norge",(SUMIFS('NO kostnader'!$O:$O,'NO kostnader'!$C:$C,Partnerbudget!P$26,'NO kostnader'!$D:$D,Partnerbudget!$A31)),(SUMIFS('EU kostnader'!$F:$F,'EU kostnader'!$C:$C,Partnerbudget!P$26,'EU kostnader'!$D:$D,Partnerbudget!$A31)))))</f>
        <v>0</v>
      </c>
      <c r="Q31" s="49">
        <f>IF('Set-up'!$F$16='Set-up'!$W$7,(ROUND((Q27*0.06),0)),(IF(Q25="Norge",(SUMIFS('NO kostnader'!$O:$O,'NO kostnader'!$C:$C,Partnerbudget!Q$26,'NO kostnader'!$D:$D,Partnerbudget!$A31)),(SUMIFS('EU kostnader'!$F:$F,'EU kostnader'!$C:$C,Partnerbudget!Q$26,'EU kostnader'!$D:$D,Partnerbudget!$A31)))))</f>
        <v>0</v>
      </c>
      <c r="R31" s="49">
        <f>IF('Set-up'!$F$16='Set-up'!$W$7,(ROUND((R27*0.06),0)),(IF(R25="Norge",(SUMIFS('NO kostnader'!$O:$O,'NO kostnader'!$C:$C,Partnerbudget!R$26,'NO kostnader'!$D:$D,Partnerbudget!$A31)),(SUMIFS('EU kostnader'!$F:$F,'EU kostnader'!$C:$C,Partnerbudget!R$26,'EU kostnader'!$D:$D,Partnerbudget!$A31)))))</f>
        <v>0</v>
      </c>
      <c r="S31" s="49">
        <f>IF('Set-up'!$F$16='Set-up'!$W$7,(ROUND((S27*0.06),0)),(IF(S25="Norge",(SUMIFS('NO kostnader'!$O:$O,'NO kostnader'!$C:$C,Partnerbudget!S$26,'NO kostnader'!$D:$D,Partnerbudget!$A31)),(SUMIFS('EU kostnader'!$F:$F,'EU kostnader'!$C:$C,Partnerbudget!S$26,'EU kostnader'!$D:$D,Partnerbudget!$A31)))))</f>
        <v>0</v>
      </c>
      <c r="T31" s="49">
        <f>IF('Set-up'!$F$16='Set-up'!$W$7,(ROUND((T27*0.06),0)),(IF(T25="Norge",(SUMIFS('NO kostnader'!$O:$O,'NO kostnader'!$C:$C,Partnerbudget!T$26,'NO kostnader'!$D:$D,Partnerbudget!$A31)),(SUMIFS('EU kostnader'!$F:$F,'EU kostnader'!$C:$C,Partnerbudget!T$26,'EU kostnader'!$D:$D,Partnerbudget!$A31)))))</f>
        <v>0</v>
      </c>
      <c r="U31" s="49">
        <f>IF('Set-up'!$F$16='Set-up'!$W$7,(ROUND((U27*0.06),0)),(IF(U25="Norge",(SUMIFS('NO kostnader'!$O:$O,'NO kostnader'!$C:$C,Partnerbudget!U$26,'NO kostnader'!$D:$D,Partnerbudget!$A31)),(SUMIFS('EU kostnader'!$F:$F,'EU kostnader'!$C:$C,Partnerbudget!U$26,'EU kostnader'!$D:$D,Partnerbudget!$A31)))))</f>
        <v>0</v>
      </c>
      <c r="V31" s="49">
        <f>IF('Set-up'!$F$16='Set-up'!$W$7,(ROUND((V27*0.06),0)),(IF(V25="Norge",(SUMIFS('NO kostnader'!$O:$O,'NO kostnader'!$C:$C,Partnerbudget!V$26,'NO kostnader'!$D:$D,Partnerbudget!$A31)),(SUMIFS('EU kostnader'!$F:$F,'EU kostnader'!$C:$C,Partnerbudget!V$26,'EU kostnader'!$D:$D,Partnerbudget!$A31)))))</f>
        <v>0</v>
      </c>
      <c r="W31" s="49">
        <f>IF('Set-up'!$F$16='Set-up'!$W$7,(ROUND((W27*0.06),0)),(IF(W25="Norge",(SUMIFS('NO kostnader'!$O:$O,'NO kostnader'!$C:$C,Partnerbudget!W$26,'NO kostnader'!$D:$D,Partnerbudget!$A31)),(SUMIFS('EU kostnader'!$F:$F,'EU kostnader'!$C:$C,Partnerbudget!W$26,'EU kostnader'!$D:$D,Partnerbudget!$A31)))))</f>
        <v>0</v>
      </c>
      <c r="X31" s="49">
        <f>IF('Set-up'!$F$16='Set-up'!$W$7,(ROUND((X27*0.06),0)),(IF(X25="Norge",(SUMIFS('NO kostnader'!$O:$O,'NO kostnader'!$C:$C,Partnerbudget!X$26,'NO kostnader'!$D:$D,Partnerbudget!$A31)),(SUMIFS('EU kostnader'!$F:$F,'EU kostnader'!$C:$C,Partnerbudget!X$26,'EU kostnader'!$D:$D,Partnerbudget!$A31)))))</f>
        <v>0</v>
      </c>
      <c r="Y31" s="49">
        <f>IF('Set-up'!$F$16='Set-up'!$W$7,(ROUND((Y27*0.06),0)),(IF(Y25="Norge",(SUMIFS('NO kostnader'!$O:$O,'NO kostnader'!$C:$C,Partnerbudget!Y$26,'NO kostnader'!$D:$D,Partnerbudget!$A31)),(SUMIFS('EU kostnader'!$F:$F,'EU kostnader'!$C:$C,Partnerbudget!Y$26,'EU kostnader'!$D:$D,Partnerbudget!$A31)))))</f>
        <v>0</v>
      </c>
      <c r="Z31" s="49">
        <f>IF('Set-up'!$F$16='Set-up'!$W$7,(ROUND((Z27*0.06),0)),(IF(Z25="Norge",(SUMIFS('NO kostnader'!$O:$O,'NO kostnader'!$C:$C,Partnerbudget!Z$26,'NO kostnader'!$D:$D,Partnerbudget!$A31)),(SUMIFS('EU kostnader'!$F:$F,'EU kostnader'!$C:$C,Partnerbudget!Z$26,'EU kostnader'!$D:$D,Partnerbudget!$A31)))))</f>
        <v>0</v>
      </c>
      <c r="AA31" s="49">
        <f>IF('Set-up'!$F$16='Set-up'!$W$7,(ROUND((AA27*0.06),0)),(IF(AA25="Norge",(SUMIFS('NO kostnader'!$O:$O,'NO kostnader'!$C:$C,Partnerbudget!AA$26,'NO kostnader'!$D:$D,Partnerbudget!$A31)),(SUMIFS('EU kostnader'!$F:$F,'EU kostnader'!$C:$C,Partnerbudget!AA$26,'EU kostnader'!$D:$D,Partnerbudget!$A31)))))</f>
        <v>0</v>
      </c>
      <c r="AB31" s="49">
        <f>IF('Set-up'!$F$16='Set-up'!$W$7,(ROUND((AB27*0.06),0)),(IF(AB25="Norge",(SUMIFS('NO kostnader'!$O:$O,'NO kostnader'!$C:$C,Partnerbudget!AB$26,'NO kostnader'!$D:$D,Partnerbudget!$A31)),(SUMIFS('EU kostnader'!$F:$F,'EU kostnader'!$C:$C,Partnerbudget!AB$26,'EU kostnader'!$D:$D,Partnerbudget!$A31)))))</f>
        <v>0</v>
      </c>
      <c r="AC31" s="49">
        <f>IF('Set-up'!$F$16='Set-up'!$W$7,(ROUND((AC27*0.06),0)),(IF(AC25="Norge",(SUMIFS('NO kostnader'!$O:$O,'NO kostnader'!$C:$C,Partnerbudget!AC$26,'NO kostnader'!$D:$D,Partnerbudget!$A31)),(SUMIFS('EU kostnader'!$F:$F,'EU kostnader'!$C:$C,Partnerbudget!AC$26,'EU kostnader'!$D:$D,Partnerbudget!$A31)))))</f>
        <v>0</v>
      </c>
      <c r="AD31" s="49">
        <f>IF('Set-up'!$F$16='Set-up'!$W$7,(ROUND((AD27*0.06),0)),(IF(AD25="Norge",(SUMIFS('NO kostnader'!$O:$O,'NO kostnader'!$C:$C,Partnerbudget!AD$26,'NO kostnader'!$D:$D,Partnerbudget!$A31)),(SUMIFS('EU kostnader'!$F:$F,'EU kostnader'!$C:$C,Partnerbudget!AD$26,'EU kostnader'!$D:$D,Partnerbudget!$A31)))))</f>
        <v>0</v>
      </c>
      <c r="AE31" s="49">
        <f>IF('Set-up'!$F$16='Set-up'!$W$7,(ROUND((AE27*0.06),0)),(IF(AE25="Norge",(SUMIFS('NO kostnader'!$O:$O,'NO kostnader'!$C:$C,Partnerbudget!AE$26,'NO kostnader'!$D:$D,Partnerbudget!$A31)),(SUMIFS('EU kostnader'!$F:$F,'EU kostnader'!$C:$C,Partnerbudget!AE$26,'EU kostnader'!$D:$D,Partnerbudget!$A31)))))</f>
        <v>0</v>
      </c>
      <c r="AF31" s="49">
        <f>IF('Set-up'!$F$16='Set-up'!$W$7,(ROUND((AF27*0.06),0)),(IF(AF25="Norge",(SUMIFS('NO kostnader'!$O:$O,'NO kostnader'!$C:$C,Partnerbudget!AF$26,'NO kostnader'!$D:$D,Partnerbudget!$A31)),(SUMIFS('EU kostnader'!$F:$F,'EU kostnader'!$C:$C,Partnerbudget!AF$26,'EU kostnader'!$D:$D,Partnerbudget!$A31)))))</f>
        <v>0</v>
      </c>
      <c r="AG31" s="49">
        <f>IF('Set-up'!$F$16='Set-up'!$W$7,(ROUND((AG27*0.06),0)),(IF(AG25="Norge",(SUMIFS('NO kostnader'!$O:$O,'NO kostnader'!$C:$C,Partnerbudget!AG$26,'NO kostnader'!$D:$D,Partnerbudget!$A31)),(SUMIFS('EU kostnader'!$F:$F,'EU kostnader'!$C:$C,Partnerbudget!AG$26,'EU kostnader'!$D:$D,Partnerbudget!$A31)))))</f>
        <v>0</v>
      </c>
      <c r="AH31" s="49">
        <f>IF('Set-up'!$F$16='Set-up'!$W$7,(ROUND((AH27*0.06),0)),(IF(AH25="Norge",(SUMIFS('NO kostnader'!$O:$O,'NO kostnader'!$C:$C,Partnerbudget!AH$26,'NO kostnader'!$D:$D,Partnerbudget!$A31)),(SUMIFS('EU kostnader'!$F:$F,'EU kostnader'!$C:$C,Partnerbudget!AH$26,'EU kostnader'!$D:$D,Partnerbudget!$A31)))))</f>
        <v>0</v>
      </c>
      <c r="AI31" s="49">
        <f>IF('Set-up'!$F$16='Set-up'!$W$7,(ROUND((AI27*0.06),0)),(IF(AI25="Norge",(SUMIFS('NO kostnader'!$O:$O,'NO kostnader'!$C:$C,Partnerbudget!AI$26,'NO kostnader'!$D:$D,Partnerbudget!$A31)),(SUMIFS('EU kostnader'!$F:$F,'EU kostnader'!$C:$C,Partnerbudget!AI$26,'EU kostnader'!$D:$D,Partnerbudget!$A31)))))</f>
        <v>0</v>
      </c>
      <c r="AJ31" s="49">
        <f>IF('Set-up'!$F$16='Set-up'!$W$7,(ROUND((AJ27*0.06),0)),(IF(AJ25="Norge",(SUMIFS('NO kostnader'!$O:$O,'NO kostnader'!$C:$C,Partnerbudget!AJ$26,'NO kostnader'!$D:$D,Partnerbudget!$A31)),(SUMIFS('EU kostnader'!$F:$F,'EU kostnader'!$C:$C,Partnerbudget!AJ$26,'EU kostnader'!$D:$D,Partnerbudget!$A31)))))</f>
        <v>0</v>
      </c>
      <c r="AK31" s="49">
        <f>IF('Set-up'!$F$16='Set-up'!$W$7,(ROUND((AK27*0.06),0)),(IF(AK25="Norge",(SUMIFS('NO kostnader'!$O:$O,'NO kostnader'!$C:$C,Partnerbudget!AK$26,'NO kostnader'!$D:$D,Partnerbudget!$A31)),(SUMIFS('EU kostnader'!$F:$F,'EU kostnader'!$C:$C,Partnerbudget!AK$26,'EU kostnader'!$D:$D,Partnerbudget!$A31)))))</f>
        <v>0</v>
      </c>
      <c r="AL31" s="49">
        <f>IF('Set-up'!$F$16='Set-up'!$W$7,(ROUND((AL27*0.06),0)),(IF(AL25="Norge",(SUMIFS('NO kostnader'!$O:$O,'NO kostnader'!$C:$C,Partnerbudget!AL$26,'NO kostnader'!$D:$D,Partnerbudget!$A31)),(SUMIFS('EU kostnader'!$F:$F,'EU kostnader'!$C:$C,Partnerbudget!AL$26,'EU kostnader'!$D:$D,Partnerbudget!$A31)))))</f>
        <v>0</v>
      </c>
      <c r="AM31" s="49">
        <f>IF('Set-up'!$F$16='Set-up'!$W$7,(ROUND((AM27*0.06),0)),(IF(AM25="Norge",(SUMIFS('NO kostnader'!$O:$O,'NO kostnader'!$C:$C,Partnerbudget!AM$26,'NO kostnader'!$D:$D,Partnerbudget!$A31)),(SUMIFS('EU kostnader'!$F:$F,'EU kostnader'!$C:$C,Partnerbudget!AM$26,'EU kostnader'!$D:$D,Partnerbudget!$A31)))))</f>
        <v>0</v>
      </c>
      <c r="AN31" s="49">
        <f>IF('Set-up'!$F$16='Set-up'!$W$7,(ROUND((AN27*0.06),0)),(IF(AN25="Norge",(SUMIFS('NO kostnader'!$O:$O,'NO kostnader'!$C:$C,Partnerbudget!AN$26,'NO kostnader'!$D:$D,Partnerbudget!$A31)),(SUMIFS('EU kostnader'!$F:$F,'EU kostnader'!$C:$C,Partnerbudget!AN$26,'EU kostnader'!$D:$D,Partnerbudget!$A31)))))</f>
        <v>0</v>
      </c>
      <c r="AO31" s="49">
        <f>IF('Set-up'!$F$16='Set-up'!$W$7,(ROUND((AO27*0.06),0)),(IF(AO25="Norge",(SUMIFS('NO kostnader'!$O:$O,'NO kostnader'!$C:$C,Partnerbudget!AO$26,'NO kostnader'!$D:$D,Partnerbudget!$A31)),(SUMIFS('EU kostnader'!$F:$F,'EU kostnader'!$C:$C,Partnerbudget!AO$26,'EU kostnader'!$D:$D,Partnerbudget!$A31)))))</f>
        <v>0</v>
      </c>
      <c r="AP31" s="49">
        <f>IF('Set-up'!$F$16='Set-up'!$W$7,(ROUND((AP27*0.06),0)),(IF(AP25="Norge",(SUMIFS('NO kostnader'!$O:$O,'NO kostnader'!$C:$C,Partnerbudget!AP$26,'NO kostnader'!$D:$D,Partnerbudget!$A31)),(SUMIFS('EU kostnader'!$F:$F,'EU kostnader'!$C:$C,Partnerbudget!AP$26,'EU kostnader'!$D:$D,Partnerbudget!$A31)))))</f>
        <v>0</v>
      </c>
      <c r="AQ31" s="49">
        <f>IF('Set-up'!$F$16='Set-up'!$W$7,(ROUND((AQ27*0.06),0)),(IF(AQ25="Norge",(SUMIFS('NO kostnader'!$O:$O,'NO kostnader'!$C:$C,Partnerbudget!AQ$26,'NO kostnader'!$D:$D,Partnerbudget!$A31)),(SUMIFS('EU kostnader'!$F:$F,'EU kostnader'!$C:$C,Partnerbudget!AQ$26,'EU kostnader'!$D:$D,Partnerbudget!$A31)))))</f>
        <v>0</v>
      </c>
      <c r="AR31" s="49">
        <f>IF('Set-up'!$F$16='Set-up'!$W$7,(ROUND((AR27*0.06),0)),(IF(AR25="Norge",(SUMIFS('NO kostnader'!$O:$O,'NO kostnader'!$C:$C,Partnerbudget!AR$26,'NO kostnader'!$D:$D,Partnerbudget!$A31)),(SUMIFS('EU kostnader'!$F:$F,'EU kostnader'!$C:$C,Partnerbudget!AR$26,'EU kostnader'!$D:$D,Partnerbudget!$A31)))))</f>
        <v>0</v>
      </c>
      <c r="AS31" s="49">
        <f>IF('Set-up'!$F$16='Set-up'!$W$7,(ROUND((AS27*0.06),0)),(IF(AS25="Norge",(SUMIFS('NO kostnader'!$O:$O,'NO kostnader'!$C:$C,Partnerbudget!AS$26,'NO kostnader'!$D:$D,Partnerbudget!$A31)),(SUMIFS('EU kostnader'!$F:$F,'EU kostnader'!$C:$C,Partnerbudget!AS$26,'EU kostnader'!$D:$D,Partnerbudget!$A31)))))</f>
        <v>0</v>
      </c>
      <c r="AT31" s="49">
        <f>IF('Set-up'!$F$16='Set-up'!$W$7,(ROUND((AT27*0.06),0)),(IF(AT25="Norge",(SUMIFS('NO kostnader'!$O:$O,'NO kostnader'!$C:$C,Partnerbudget!AT$26,'NO kostnader'!$D:$D,Partnerbudget!$A31)),(SUMIFS('EU kostnader'!$F:$F,'EU kostnader'!$C:$C,Partnerbudget!AT$26,'EU kostnader'!$D:$D,Partnerbudget!$A31)))))</f>
        <v>0</v>
      </c>
    </row>
    <row r="32" spans="1:46" x14ac:dyDescent="0.25">
      <c r="A32" s="1" t="s">
        <v>112</v>
      </c>
      <c r="B32" s="49">
        <f>IF('Set-up'!$F$15='Set-up'!$V$7,(ROUND((B27*0.15),0)),0)</f>
        <v>0</v>
      </c>
      <c r="C32" s="49">
        <f>IF('Set-up'!$F$15='Set-up'!$V$7,(ROUND((C27*0.15),0)),0)</f>
        <v>0</v>
      </c>
      <c r="D32" s="49">
        <f>IF('Set-up'!$F$15='Set-up'!$V$7,(ROUND((D27*0.15),0)),0)</f>
        <v>0</v>
      </c>
      <c r="E32" s="49">
        <f>IF('Set-up'!$F$15='Set-up'!$V$7,(ROUND((E27*0.15),0)),0)</f>
        <v>0</v>
      </c>
      <c r="F32" s="49">
        <f>IF('Set-up'!$F$15='Set-up'!$V$7,(ROUND((F27*0.15),0)),0)</f>
        <v>0</v>
      </c>
      <c r="G32" s="49">
        <f>IF('Set-up'!$F$15='Set-up'!$V$7,(ROUND((G27*0.15),0)),0)</f>
        <v>0</v>
      </c>
      <c r="H32" s="49">
        <f>IF('Set-up'!$F$15='Set-up'!$V$7,(ROUND((H27*0.15),0)),0)</f>
        <v>0</v>
      </c>
      <c r="I32" s="49">
        <f>IF('Set-up'!$F$15='Set-up'!$V$7,(ROUND((I27*0.15),0)),0)</f>
        <v>0</v>
      </c>
      <c r="J32" s="49">
        <f>IF('Set-up'!$F$15='Set-up'!$V$7,(ROUND((J27*0.15),0)),0)</f>
        <v>0</v>
      </c>
      <c r="K32" s="49">
        <f>IF('Set-up'!$F$15='Set-up'!$V$7,(ROUND((K27*0.15),0)),0)</f>
        <v>0</v>
      </c>
      <c r="L32" s="49">
        <f>IF('Set-up'!$F$15='Set-up'!$V$7,(ROUND((L27*0.15),0)),0)</f>
        <v>0</v>
      </c>
      <c r="M32" s="49">
        <f>IF('Set-up'!$F$15='Set-up'!$V$7,(ROUND((M27*0.15),0)),0)</f>
        <v>0</v>
      </c>
      <c r="N32" s="49">
        <f>IF('Set-up'!$F$15='Set-up'!$V$7,(ROUND((N27*0.15),0)),0)</f>
        <v>0</v>
      </c>
      <c r="O32" s="49">
        <f>IF('Set-up'!$F$15='Set-up'!$V$7,(ROUND((O27*0.15),0)),0)</f>
        <v>0</v>
      </c>
      <c r="P32" s="49">
        <f>IF('Set-up'!$F$15='Set-up'!$V$7,(ROUND((P27*0.15),0)),0)</f>
        <v>0</v>
      </c>
      <c r="Q32" s="49">
        <f>IF('Set-up'!$F$15='Set-up'!$V$7,(ROUND((Q27*0.15),0)),0)</f>
        <v>0</v>
      </c>
      <c r="R32" s="49">
        <f>IF('Set-up'!$F$15='Set-up'!$V$7,(ROUND((R27*0.15),0)),0)</f>
        <v>0</v>
      </c>
      <c r="S32" s="49">
        <f>IF('Set-up'!$F$15='Set-up'!$V$7,(ROUND((S27*0.15),0)),0)</f>
        <v>0</v>
      </c>
      <c r="T32" s="49">
        <f>IF('Set-up'!$F$15='Set-up'!$V$7,(ROUND((T27*0.15),0)),0)</f>
        <v>0</v>
      </c>
      <c r="U32" s="49">
        <f>IF('Set-up'!$F$15='Set-up'!$V$7,(ROUND((U27*0.15),0)),0)</f>
        <v>0</v>
      </c>
      <c r="V32" s="49">
        <f>IF('Set-up'!$F$15='Set-up'!$V$7,(ROUND((V27*0.15),0)),0)</f>
        <v>0</v>
      </c>
      <c r="W32" s="49">
        <f>IF('Set-up'!$F$15='Set-up'!$V$7,(ROUND((W27*0.15),0)),0)</f>
        <v>0</v>
      </c>
      <c r="X32" s="49">
        <f>IF('Set-up'!$F$15='Set-up'!$V$7,(ROUND((X27*0.15),0)),0)</f>
        <v>0</v>
      </c>
      <c r="Y32" s="49">
        <f>IF('Set-up'!$F$15='Set-up'!$V$7,(ROUND((Y27*0.15),0)),0)</f>
        <v>0</v>
      </c>
      <c r="Z32" s="49">
        <f>IF('Set-up'!$F$15='Set-up'!$V$7,(ROUND((Z27*0.15),0)),0)</f>
        <v>0</v>
      </c>
      <c r="AA32" s="49">
        <f>IF('Set-up'!$F$15='Set-up'!$V$7,(ROUND((AA27*0.15),0)),0)</f>
        <v>0</v>
      </c>
      <c r="AB32" s="49">
        <f>IF('Set-up'!$F$15='Set-up'!$V$7,(ROUND((AB27*0.15),0)),0)</f>
        <v>0</v>
      </c>
      <c r="AC32" s="49">
        <f>IF('Set-up'!$F$15='Set-up'!$V$7,(ROUND((AC27*0.15),0)),0)</f>
        <v>0</v>
      </c>
      <c r="AD32" s="49">
        <f>IF('Set-up'!$F$15='Set-up'!$V$7,(ROUND((AD27*0.15),0)),0)</f>
        <v>0</v>
      </c>
      <c r="AE32" s="49">
        <f>IF('Set-up'!$F$15='Set-up'!$V$7,(ROUND((AE27*0.15),0)),0)</f>
        <v>0</v>
      </c>
      <c r="AF32" s="49">
        <f>IF('Set-up'!$F$15='Set-up'!$V$7,(ROUND((AF27*0.15),0)),0)</f>
        <v>0</v>
      </c>
      <c r="AG32" s="49">
        <f>IF('Set-up'!$F$15='Set-up'!$V$7,(ROUND((AG27*0.15),0)),0)</f>
        <v>0</v>
      </c>
      <c r="AH32" s="49">
        <f>IF('Set-up'!$F$15='Set-up'!$V$7,(ROUND((AH27*0.15),0)),0)</f>
        <v>0</v>
      </c>
      <c r="AI32" s="49">
        <f>IF('Set-up'!$F$15='Set-up'!$V$7,(ROUND((AI27*0.15),0)),0)</f>
        <v>0</v>
      </c>
      <c r="AJ32" s="49">
        <f>IF('Set-up'!$F$15='Set-up'!$V$7,(ROUND((AJ27*0.15),0)),0)</f>
        <v>0</v>
      </c>
      <c r="AK32" s="49">
        <f>IF('Set-up'!$F$15='Set-up'!$V$7,(ROUND((AK27*0.15),0)),0)</f>
        <v>0</v>
      </c>
      <c r="AL32" s="49">
        <f>IF('Set-up'!$F$15='Set-up'!$V$7,(ROUND((AL27*0.15),0)),0)</f>
        <v>0</v>
      </c>
      <c r="AM32" s="49">
        <f>IF('Set-up'!$F$15='Set-up'!$V$7,(ROUND((AM27*0.15),0)),0)</f>
        <v>0</v>
      </c>
      <c r="AN32" s="49">
        <f>IF('Set-up'!$F$15='Set-up'!$V$7,(ROUND((AN27*0.15),0)),0)</f>
        <v>0</v>
      </c>
      <c r="AO32" s="49">
        <f>IF('Set-up'!$F$15='Set-up'!$V$7,(ROUND((AO27*0.15),0)),0)</f>
        <v>0</v>
      </c>
      <c r="AP32" s="49">
        <f>IF('Set-up'!$F$15='Set-up'!$V$7,(ROUND((AP27*0.15),0)),0)</f>
        <v>0</v>
      </c>
      <c r="AQ32" s="49">
        <f>IF('Set-up'!$F$15='Set-up'!$V$7,(ROUND((AQ27*0.15),0)),0)</f>
        <v>0</v>
      </c>
      <c r="AR32" s="49">
        <f>IF('Set-up'!$F$15='Set-up'!$V$7,(ROUND((AR27*0.15),0)),0)</f>
        <v>0</v>
      </c>
      <c r="AS32" s="49">
        <f>IF('Set-up'!$F$15='Set-up'!$V$7,(ROUND((AS27*0.15),0)),0)</f>
        <v>0</v>
      </c>
      <c r="AT32" s="49">
        <f>IF('Set-up'!$F$15='Set-up'!$V$7,(ROUND((AT27*0.15),0)),0)</f>
        <v>0</v>
      </c>
    </row>
    <row r="33" spans="1:46" x14ac:dyDescent="0.25">
      <c r="A33" s="1" t="s">
        <v>70</v>
      </c>
      <c r="B33" s="49">
        <f>IF(B$25="Norge",SUMIFS('NO kostnader'!$O:$O,'NO kostnader'!$C:$C,Partnerbudget!B$26,'NO kostnader'!$D:$D,Partnerbudget!$A33),SUMIFS('EU kostnader'!$F:$F,'EU kostnader'!$C:$C,Partnerbudget!B$26,'EU kostnader'!$D:$D,Partnerbudget!$A33))</f>
        <v>0</v>
      </c>
      <c r="C33" s="49">
        <f>IF(C$25="Norge",SUMIFS('NO kostnader'!$O:$O,'NO kostnader'!$C:$C,Partnerbudget!C$26,'NO kostnader'!$D:$D,Partnerbudget!$A33),SUMIFS('EU kostnader'!$F:$F,'EU kostnader'!$C:$C,Partnerbudget!C$26,'EU kostnader'!$D:$D,Partnerbudget!$A33))</f>
        <v>0</v>
      </c>
      <c r="D33" s="49">
        <f>IF(D$25="Norge",SUMIFS('NO kostnader'!$O:$O,'NO kostnader'!$C:$C,Partnerbudget!D$26,'NO kostnader'!$D:$D,Partnerbudget!$A33),SUMIFS('EU kostnader'!$F:$F,'EU kostnader'!$C:$C,Partnerbudget!D$26,'EU kostnader'!$D:$D,Partnerbudget!$A33))</f>
        <v>0</v>
      </c>
      <c r="E33" s="49">
        <f>IF(E$25="Norge",SUMIFS('NO kostnader'!$O:$O,'NO kostnader'!$C:$C,Partnerbudget!E$26,'NO kostnader'!$D:$D,Partnerbudget!$A33),SUMIFS('EU kostnader'!$F:$F,'EU kostnader'!$C:$C,Partnerbudget!E$26,'EU kostnader'!$D:$D,Partnerbudget!$A33))</f>
        <v>0</v>
      </c>
      <c r="F33" s="49">
        <f>IF(F$25="Norge",SUMIFS('NO kostnader'!$O:$O,'NO kostnader'!$C:$C,Partnerbudget!F$26,'NO kostnader'!$D:$D,Partnerbudget!$A33),SUMIFS('EU kostnader'!$F:$F,'EU kostnader'!$C:$C,Partnerbudget!F$26,'EU kostnader'!$D:$D,Partnerbudget!$A33))</f>
        <v>0</v>
      </c>
      <c r="G33" s="49">
        <f>IF(G$25="Norge",SUMIFS('NO kostnader'!$O:$O,'NO kostnader'!$C:$C,Partnerbudget!G$26,'NO kostnader'!$D:$D,Partnerbudget!$A33),SUMIFS('EU kostnader'!$F:$F,'EU kostnader'!$C:$C,Partnerbudget!G$26,'EU kostnader'!$D:$D,Partnerbudget!$A33))</f>
        <v>0</v>
      </c>
      <c r="H33" s="49">
        <f>IF(H$25="Norge",SUMIFS('NO kostnader'!$O:$O,'NO kostnader'!$C:$C,Partnerbudget!H$26,'NO kostnader'!$D:$D,Partnerbudget!$A33),SUMIFS('EU kostnader'!$F:$F,'EU kostnader'!$C:$C,Partnerbudget!H$26,'EU kostnader'!$D:$D,Partnerbudget!$A33))</f>
        <v>0</v>
      </c>
      <c r="I33" s="49">
        <f>IF(I$25="Norge",SUMIFS('NO kostnader'!$O:$O,'NO kostnader'!$C:$C,Partnerbudget!I$26,'NO kostnader'!$D:$D,Partnerbudget!$A33),SUMIFS('EU kostnader'!$F:$F,'EU kostnader'!$C:$C,Partnerbudget!I$26,'EU kostnader'!$D:$D,Partnerbudget!$A33))</f>
        <v>0</v>
      </c>
      <c r="J33" s="49">
        <f>IF(J$25="Norge",SUMIFS('NO kostnader'!$O:$O,'NO kostnader'!$C:$C,Partnerbudget!J$26,'NO kostnader'!$D:$D,Partnerbudget!$A33),SUMIFS('EU kostnader'!$F:$F,'EU kostnader'!$C:$C,Partnerbudget!J$26,'EU kostnader'!$D:$D,Partnerbudget!$A33))</f>
        <v>0</v>
      </c>
      <c r="K33" s="49">
        <f>IF(K$25="Norge",SUMIFS('NO kostnader'!$O:$O,'NO kostnader'!$C:$C,Partnerbudget!K$26,'NO kostnader'!$D:$D,Partnerbudget!$A33),SUMIFS('EU kostnader'!$F:$F,'EU kostnader'!$C:$C,Partnerbudget!K$26,'EU kostnader'!$D:$D,Partnerbudget!$A33))</f>
        <v>0</v>
      </c>
      <c r="L33" s="49">
        <f>IF(L$25="Norge",SUMIFS('NO kostnader'!$O:$O,'NO kostnader'!$C:$C,Partnerbudget!L$26,'NO kostnader'!$D:$D,Partnerbudget!$A33),SUMIFS('EU kostnader'!$F:$F,'EU kostnader'!$C:$C,Partnerbudget!L$26,'EU kostnader'!$D:$D,Partnerbudget!$A33))</f>
        <v>0</v>
      </c>
      <c r="M33" s="49">
        <f>IF(M$25="Norge",SUMIFS('NO kostnader'!$O:$O,'NO kostnader'!$C:$C,Partnerbudget!M$26,'NO kostnader'!$D:$D,Partnerbudget!$A33),SUMIFS('EU kostnader'!$F:$F,'EU kostnader'!$C:$C,Partnerbudget!M$26,'EU kostnader'!$D:$D,Partnerbudget!$A33))</f>
        <v>0</v>
      </c>
      <c r="N33" s="49">
        <f>IF(N$25="Norge",SUMIFS('NO kostnader'!$O:$O,'NO kostnader'!$C:$C,Partnerbudget!N$26,'NO kostnader'!$D:$D,Partnerbudget!$A33),SUMIFS('EU kostnader'!$F:$F,'EU kostnader'!$C:$C,Partnerbudget!N$26,'EU kostnader'!$D:$D,Partnerbudget!$A33))</f>
        <v>0</v>
      </c>
      <c r="O33" s="49">
        <f>IF(O$25="Norge",SUMIFS('NO kostnader'!$O:$O,'NO kostnader'!$C:$C,Partnerbudget!O$26,'NO kostnader'!$D:$D,Partnerbudget!$A33),SUMIFS('EU kostnader'!$F:$F,'EU kostnader'!$C:$C,Partnerbudget!O$26,'EU kostnader'!$D:$D,Partnerbudget!$A33))</f>
        <v>0</v>
      </c>
      <c r="P33" s="49">
        <f>IF(P$25="Norge",SUMIFS('NO kostnader'!$O:$O,'NO kostnader'!$C:$C,Partnerbudget!P$26,'NO kostnader'!$D:$D,Partnerbudget!$A33),SUMIFS('EU kostnader'!$F:$F,'EU kostnader'!$C:$C,Partnerbudget!P$26,'EU kostnader'!$D:$D,Partnerbudget!$A33))</f>
        <v>0</v>
      </c>
      <c r="Q33" s="49">
        <f>IF(Q$25="Norge",SUMIFS('NO kostnader'!$O:$O,'NO kostnader'!$C:$C,Partnerbudget!Q$26,'NO kostnader'!$D:$D,Partnerbudget!$A33),SUMIFS('EU kostnader'!$F:$F,'EU kostnader'!$C:$C,Partnerbudget!Q$26,'EU kostnader'!$D:$D,Partnerbudget!$A33))</f>
        <v>0</v>
      </c>
      <c r="R33" s="49">
        <f>IF(R$25="Norge",SUMIFS('NO kostnader'!$O:$O,'NO kostnader'!$C:$C,Partnerbudget!R$26,'NO kostnader'!$D:$D,Partnerbudget!$A33),SUMIFS('EU kostnader'!$F:$F,'EU kostnader'!$C:$C,Partnerbudget!R$26,'EU kostnader'!$D:$D,Partnerbudget!$A33))</f>
        <v>0</v>
      </c>
      <c r="S33" s="49">
        <f>IF(S$25="Norge",SUMIFS('NO kostnader'!$O:$O,'NO kostnader'!$C:$C,Partnerbudget!S$26,'NO kostnader'!$D:$D,Partnerbudget!$A33),SUMIFS('EU kostnader'!$F:$F,'EU kostnader'!$C:$C,Partnerbudget!S$26,'EU kostnader'!$D:$D,Partnerbudget!$A33))</f>
        <v>0</v>
      </c>
      <c r="T33" s="49">
        <f>IF(T$25="Norge",SUMIFS('NO kostnader'!$O:$O,'NO kostnader'!$C:$C,Partnerbudget!T$26,'NO kostnader'!$D:$D,Partnerbudget!$A33),SUMIFS('EU kostnader'!$F:$F,'EU kostnader'!$C:$C,Partnerbudget!T$26,'EU kostnader'!$D:$D,Partnerbudget!$A33))</f>
        <v>0</v>
      </c>
      <c r="U33" s="49">
        <f>IF(U$25="Norge",SUMIFS('NO kostnader'!$O:$O,'NO kostnader'!$C:$C,Partnerbudget!U$26,'NO kostnader'!$D:$D,Partnerbudget!$A33),SUMIFS('EU kostnader'!$F:$F,'EU kostnader'!$C:$C,Partnerbudget!U$26,'EU kostnader'!$D:$D,Partnerbudget!$A33))</f>
        <v>0</v>
      </c>
      <c r="V33" s="49">
        <f>IF(V$25="Norge",SUMIFS('NO kostnader'!$O:$O,'NO kostnader'!$C:$C,Partnerbudget!V$26,'NO kostnader'!$D:$D,Partnerbudget!$A33),SUMIFS('EU kostnader'!$F:$F,'EU kostnader'!$C:$C,Partnerbudget!V$26,'EU kostnader'!$D:$D,Partnerbudget!$A33))</f>
        <v>0</v>
      </c>
      <c r="W33" s="49">
        <f>IF(W$25="Norge",SUMIFS('NO kostnader'!$O:$O,'NO kostnader'!$C:$C,Partnerbudget!W$26,'NO kostnader'!$D:$D,Partnerbudget!$A33),SUMIFS('EU kostnader'!$F:$F,'EU kostnader'!$C:$C,Partnerbudget!W$26,'EU kostnader'!$D:$D,Partnerbudget!$A33))</f>
        <v>0</v>
      </c>
      <c r="X33" s="49">
        <f>IF(X$25="Norge",SUMIFS('NO kostnader'!$O:$O,'NO kostnader'!$C:$C,Partnerbudget!X$26,'NO kostnader'!$D:$D,Partnerbudget!$A33),SUMIFS('EU kostnader'!$F:$F,'EU kostnader'!$C:$C,Partnerbudget!X$26,'EU kostnader'!$D:$D,Partnerbudget!$A33))</f>
        <v>0</v>
      </c>
      <c r="Y33" s="49">
        <f>IF(Y$25="Norge",SUMIFS('NO kostnader'!$O:$O,'NO kostnader'!$C:$C,Partnerbudget!Y$26,'NO kostnader'!$D:$D,Partnerbudget!$A33),SUMIFS('EU kostnader'!$F:$F,'EU kostnader'!$C:$C,Partnerbudget!Y$26,'EU kostnader'!$D:$D,Partnerbudget!$A33))</f>
        <v>0</v>
      </c>
      <c r="Z33" s="49">
        <f>IF(Z$25="Norge",SUMIFS('NO kostnader'!$O:$O,'NO kostnader'!$C:$C,Partnerbudget!Z$26,'NO kostnader'!$D:$D,Partnerbudget!$A33),SUMIFS('EU kostnader'!$F:$F,'EU kostnader'!$C:$C,Partnerbudget!Z$26,'EU kostnader'!$D:$D,Partnerbudget!$A33))</f>
        <v>0</v>
      </c>
      <c r="AA33" s="49">
        <f>IF(AA$25="Norge",SUMIFS('NO kostnader'!$O:$O,'NO kostnader'!$C:$C,Partnerbudget!AA$26,'NO kostnader'!$D:$D,Partnerbudget!$A33),SUMIFS('EU kostnader'!$F:$F,'EU kostnader'!$C:$C,Partnerbudget!AA$26,'EU kostnader'!$D:$D,Partnerbudget!$A33))</f>
        <v>0</v>
      </c>
      <c r="AB33" s="49">
        <f>IF(AB$25="Norge",SUMIFS('NO kostnader'!$O:$O,'NO kostnader'!$C:$C,Partnerbudget!AB$26,'NO kostnader'!$D:$D,Partnerbudget!$A33),SUMIFS('EU kostnader'!$F:$F,'EU kostnader'!$C:$C,Partnerbudget!AB$26,'EU kostnader'!$D:$D,Partnerbudget!$A33))</f>
        <v>0</v>
      </c>
      <c r="AC33" s="49">
        <f>IF(AC$25="Norge",SUMIFS('NO kostnader'!$O:$O,'NO kostnader'!$C:$C,Partnerbudget!AC$26,'NO kostnader'!$D:$D,Partnerbudget!$A33),SUMIFS('EU kostnader'!$F:$F,'EU kostnader'!$C:$C,Partnerbudget!AC$26,'EU kostnader'!$D:$D,Partnerbudget!$A33))</f>
        <v>0</v>
      </c>
      <c r="AD33" s="49">
        <f>IF(AD$25="Norge",SUMIFS('NO kostnader'!$O:$O,'NO kostnader'!$C:$C,Partnerbudget!AD$26,'NO kostnader'!$D:$D,Partnerbudget!$A33),SUMIFS('EU kostnader'!$F:$F,'EU kostnader'!$C:$C,Partnerbudget!AD$26,'EU kostnader'!$D:$D,Partnerbudget!$A33))</f>
        <v>0</v>
      </c>
      <c r="AE33" s="49">
        <f>IF(AE$25="Norge",SUMIFS('NO kostnader'!$O:$O,'NO kostnader'!$C:$C,Partnerbudget!AE$26,'NO kostnader'!$D:$D,Partnerbudget!$A33),SUMIFS('EU kostnader'!$F:$F,'EU kostnader'!$C:$C,Partnerbudget!AE$26,'EU kostnader'!$D:$D,Partnerbudget!$A33))</f>
        <v>0</v>
      </c>
      <c r="AF33" s="49">
        <f>IF(AF$25="Norge",SUMIFS('NO kostnader'!$O:$O,'NO kostnader'!$C:$C,Partnerbudget!AF$26,'NO kostnader'!$D:$D,Partnerbudget!$A33),SUMIFS('EU kostnader'!$F:$F,'EU kostnader'!$C:$C,Partnerbudget!AF$26,'EU kostnader'!$D:$D,Partnerbudget!$A33))</f>
        <v>0</v>
      </c>
      <c r="AG33" s="49">
        <f>IF(AG$25="Norge",SUMIFS('NO kostnader'!$O:$O,'NO kostnader'!$C:$C,Partnerbudget!AG$26,'NO kostnader'!$D:$D,Partnerbudget!$A33),SUMIFS('EU kostnader'!$F:$F,'EU kostnader'!$C:$C,Partnerbudget!AG$26,'EU kostnader'!$D:$D,Partnerbudget!$A33))</f>
        <v>0</v>
      </c>
      <c r="AH33" s="49">
        <f>IF(AH$25="Norge",SUMIFS('NO kostnader'!$O:$O,'NO kostnader'!$C:$C,Partnerbudget!AH$26,'NO kostnader'!$D:$D,Partnerbudget!$A33),SUMIFS('EU kostnader'!$F:$F,'EU kostnader'!$C:$C,Partnerbudget!AH$26,'EU kostnader'!$D:$D,Partnerbudget!$A33))</f>
        <v>0</v>
      </c>
      <c r="AI33" s="49">
        <f>IF(AI$25="Norge",SUMIFS('NO kostnader'!$O:$O,'NO kostnader'!$C:$C,Partnerbudget!AI$26,'NO kostnader'!$D:$D,Partnerbudget!$A33),SUMIFS('EU kostnader'!$F:$F,'EU kostnader'!$C:$C,Partnerbudget!AI$26,'EU kostnader'!$D:$D,Partnerbudget!$A33))</f>
        <v>0</v>
      </c>
      <c r="AJ33" s="49">
        <f>IF(AJ$25="Norge",SUMIFS('NO kostnader'!$O:$O,'NO kostnader'!$C:$C,Partnerbudget!AJ$26,'NO kostnader'!$D:$D,Partnerbudget!$A33),SUMIFS('EU kostnader'!$F:$F,'EU kostnader'!$C:$C,Partnerbudget!AJ$26,'EU kostnader'!$D:$D,Partnerbudget!$A33))</f>
        <v>0</v>
      </c>
      <c r="AK33" s="49">
        <f>IF(AK$25="Norge",SUMIFS('NO kostnader'!$O:$O,'NO kostnader'!$C:$C,Partnerbudget!AK$26,'NO kostnader'!$D:$D,Partnerbudget!$A33),SUMIFS('EU kostnader'!$F:$F,'EU kostnader'!$C:$C,Partnerbudget!AK$26,'EU kostnader'!$D:$D,Partnerbudget!$A33))</f>
        <v>0</v>
      </c>
      <c r="AL33" s="49">
        <f>IF(AL$25="Norge",SUMIFS('NO kostnader'!$O:$O,'NO kostnader'!$C:$C,Partnerbudget!AL$26,'NO kostnader'!$D:$D,Partnerbudget!$A33),SUMIFS('EU kostnader'!$F:$F,'EU kostnader'!$C:$C,Partnerbudget!AL$26,'EU kostnader'!$D:$D,Partnerbudget!$A33))</f>
        <v>0</v>
      </c>
      <c r="AM33" s="49">
        <f>IF(AM$25="Norge",SUMIFS('NO kostnader'!$O:$O,'NO kostnader'!$C:$C,Partnerbudget!AM$26,'NO kostnader'!$D:$D,Partnerbudget!$A33),SUMIFS('EU kostnader'!$F:$F,'EU kostnader'!$C:$C,Partnerbudget!AM$26,'EU kostnader'!$D:$D,Partnerbudget!$A33))</f>
        <v>0</v>
      </c>
      <c r="AN33" s="49">
        <f>IF(AN$25="Norge",SUMIFS('NO kostnader'!$O:$O,'NO kostnader'!$C:$C,Partnerbudget!AN$26,'NO kostnader'!$D:$D,Partnerbudget!$A33),SUMIFS('EU kostnader'!$F:$F,'EU kostnader'!$C:$C,Partnerbudget!AN$26,'EU kostnader'!$D:$D,Partnerbudget!$A33))</f>
        <v>0</v>
      </c>
      <c r="AO33" s="49">
        <f>IF(AO$25="Norge",SUMIFS('NO kostnader'!$O:$O,'NO kostnader'!$C:$C,Partnerbudget!AO$26,'NO kostnader'!$D:$D,Partnerbudget!$A33),SUMIFS('EU kostnader'!$F:$F,'EU kostnader'!$C:$C,Partnerbudget!AO$26,'EU kostnader'!$D:$D,Partnerbudget!$A33))</f>
        <v>0</v>
      </c>
      <c r="AP33" s="49">
        <f>IF(AP$25="Norge",SUMIFS('NO kostnader'!$O:$O,'NO kostnader'!$C:$C,Partnerbudget!AP$26,'NO kostnader'!$D:$D,Partnerbudget!$A33),SUMIFS('EU kostnader'!$F:$F,'EU kostnader'!$C:$C,Partnerbudget!AP$26,'EU kostnader'!$D:$D,Partnerbudget!$A33))</f>
        <v>0</v>
      </c>
      <c r="AQ33" s="49">
        <f>IF(AQ$25="Norge",SUMIFS('NO kostnader'!$O:$O,'NO kostnader'!$C:$C,Partnerbudget!AQ$26,'NO kostnader'!$D:$D,Partnerbudget!$A33),SUMIFS('EU kostnader'!$F:$F,'EU kostnader'!$C:$C,Partnerbudget!AQ$26,'EU kostnader'!$D:$D,Partnerbudget!$A33))</f>
        <v>0</v>
      </c>
      <c r="AR33" s="49">
        <f>IF(AR$25="Norge",SUMIFS('NO kostnader'!$O:$O,'NO kostnader'!$C:$C,Partnerbudget!AR$26,'NO kostnader'!$D:$D,Partnerbudget!$A33),SUMIFS('EU kostnader'!$F:$F,'EU kostnader'!$C:$C,Partnerbudget!AR$26,'EU kostnader'!$D:$D,Partnerbudget!$A33))</f>
        <v>0</v>
      </c>
      <c r="AS33" s="49">
        <f>IF(AS$25="Norge",SUMIFS('NO kostnader'!$O:$O,'NO kostnader'!$C:$C,Partnerbudget!AS$26,'NO kostnader'!$D:$D,Partnerbudget!$A33),SUMIFS('EU kostnader'!$F:$F,'EU kostnader'!$C:$C,Partnerbudget!AS$26,'EU kostnader'!$D:$D,Partnerbudget!$A33))</f>
        <v>0</v>
      </c>
      <c r="AT33" s="49">
        <f>IF(AT$25="Norge",SUMIFS('NO kostnader'!$O:$O,'NO kostnader'!$C:$C,Partnerbudget!AT$26,'NO kostnader'!$D:$D,Partnerbudget!$A33),SUMIFS('EU kostnader'!$F:$F,'EU kostnader'!$C:$C,Partnerbudget!AT$26,'EU kostnader'!$D:$D,Partnerbudget!$A33))</f>
        <v>0</v>
      </c>
    </row>
    <row r="34" spans="1:46" s="3" customFormat="1" x14ac:dyDescent="0.25">
      <c r="A34" s="10" t="s">
        <v>28</v>
      </c>
      <c r="B34" s="22">
        <f>SUM(B27:B33)</f>
        <v>0</v>
      </c>
      <c r="C34" s="22">
        <f t="shared" ref="C34:AT34" si="6">SUM(C27:C33)</f>
        <v>0</v>
      </c>
      <c r="D34" s="22">
        <f t="shared" si="6"/>
        <v>0</v>
      </c>
      <c r="E34" s="22">
        <f t="shared" si="6"/>
        <v>0</v>
      </c>
      <c r="F34" s="22">
        <f t="shared" si="6"/>
        <v>0</v>
      </c>
      <c r="G34" s="22">
        <f t="shared" si="6"/>
        <v>0</v>
      </c>
      <c r="H34" s="22">
        <f t="shared" si="6"/>
        <v>0</v>
      </c>
      <c r="I34" s="22">
        <f t="shared" si="6"/>
        <v>0</v>
      </c>
      <c r="J34" s="22">
        <f t="shared" si="6"/>
        <v>0</v>
      </c>
      <c r="K34" s="22">
        <f t="shared" si="6"/>
        <v>0</v>
      </c>
      <c r="L34" s="22">
        <f t="shared" si="6"/>
        <v>0</v>
      </c>
      <c r="M34" s="22">
        <f t="shared" si="6"/>
        <v>0</v>
      </c>
      <c r="N34" s="22">
        <f t="shared" si="6"/>
        <v>0</v>
      </c>
      <c r="O34" s="22">
        <f t="shared" si="6"/>
        <v>0</v>
      </c>
      <c r="P34" s="22">
        <f t="shared" si="6"/>
        <v>0</v>
      </c>
      <c r="Q34" s="22">
        <f t="shared" si="6"/>
        <v>0</v>
      </c>
      <c r="R34" s="22">
        <f t="shared" si="6"/>
        <v>0</v>
      </c>
      <c r="S34" s="22">
        <f t="shared" si="6"/>
        <v>0</v>
      </c>
      <c r="T34" s="22">
        <f t="shared" si="6"/>
        <v>0</v>
      </c>
      <c r="U34" s="22">
        <f t="shared" si="6"/>
        <v>0</v>
      </c>
      <c r="V34" s="22">
        <f t="shared" si="6"/>
        <v>0</v>
      </c>
      <c r="W34" s="22">
        <f t="shared" si="6"/>
        <v>0</v>
      </c>
      <c r="X34" s="22">
        <f t="shared" si="6"/>
        <v>0</v>
      </c>
      <c r="Y34" s="22">
        <f t="shared" si="6"/>
        <v>0</v>
      </c>
      <c r="Z34" s="22">
        <f t="shared" si="6"/>
        <v>0</v>
      </c>
      <c r="AA34" s="22">
        <f t="shared" si="6"/>
        <v>0</v>
      </c>
      <c r="AB34" s="22">
        <f t="shared" si="6"/>
        <v>0</v>
      </c>
      <c r="AC34" s="22">
        <f t="shared" si="6"/>
        <v>0</v>
      </c>
      <c r="AD34" s="22">
        <f t="shared" si="6"/>
        <v>0</v>
      </c>
      <c r="AE34" s="22">
        <f t="shared" si="6"/>
        <v>0</v>
      </c>
      <c r="AF34" s="22">
        <f t="shared" si="6"/>
        <v>0</v>
      </c>
      <c r="AG34" s="22">
        <f t="shared" si="6"/>
        <v>0</v>
      </c>
      <c r="AH34" s="22">
        <f t="shared" si="6"/>
        <v>0</v>
      </c>
      <c r="AI34" s="22">
        <f t="shared" si="6"/>
        <v>0</v>
      </c>
      <c r="AJ34" s="22">
        <f t="shared" si="6"/>
        <v>0</v>
      </c>
      <c r="AK34" s="22">
        <f t="shared" si="6"/>
        <v>0</v>
      </c>
      <c r="AL34" s="22">
        <f t="shared" si="6"/>
        <v>0</v>
      </c>
      <c r="AM34" s="22">
        <f t="shared" si="6"/>
        <v>0</v>
      </c>
      <c r="AN34" s="22">
        <f t="shared" si="6"/>
        <v>0</v>
      </c>
      <c r="AO34" s="22">
        <f t="shared" si="6"/>
        <v>0</v>
      </c>
      <c r="AP34" s="22">
        <f t="shared" si="6"/>
        <v>0</v>
      </c>
      <c r="AQ34" s="22">
        <f t="shared" si="6"/>
        <v>0</v>
      </c>
      <c r="AR34" s="22">
        <f t="shared" si="6"/>
        <v>0</v>
      </c>
      <c r="AS34" s="22">
        <f t="shared" si="6"/>
        <v>0</v>
      </c>
      <c r="AT34" s="22">
        <f t="shared" si="6"/>
        <v>0</v>
      </c>
    </row>
    <row r="35" spans="1:46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x14ac:dyDescent="0.25">
      <c r="A36" s="3" t="s">
        <v>93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x14ac:dyDescent="0.25">
      <c r="A37" s="1" t="s">
        <v>85</v>
      </c>
      <c r="B37" s="49">
        <f>IF(B$25="Norge",SUMIF('NO finansiering'!$B$5:$B$19,Partnerbudget!B$26,'NO finansiering'!$L$5:$L$19),SUMIF('EU finansiering'!$B$5:$B$34,Partnerbudget!B$26,'EU finansiering'!$C$5:$C$34))</f>
        <v>0</v>
      </c>
      <c r="C37" s="49">
        <f>IF(C$25="Norge",SUMIF('NO finansiering'!$B$5:$B$19,Partnerbudget!C$26,'NO finansiering'!$L$5:$L$19),SUMIF('EU finansiering'!$B$5:$B$34,Partnerbudget!C$26,'EU finansiering'!$C$5:$C$34))</f>
        <v>0</v>
      </c>
      <c r="D37" s="49">
        <f>IF(D$25="Norge",SUMIF('NO finansiering'!$B$5:$B$19,Partnerbudget!D$26,'NO finansiering'!$L$5:$L$19),SUMIF('EU finansiering'!$B$5:$B$34,Partnerbudget!D$26,'EU finansiering'!$C$5:$C$34))</f>
        <v>0</v>
      </c>
      <c r="E37" s="49">
        <f>IF(E$25="Norge",SUMIF('NO finansiering'!$B$5:$B$19,Partnerbudget!E$26,'NO finansiering'!$L$5:$L$19),SUMIF('EU finansiering'!$B$5:$B$34,Partnerbudget!E$26,'EU finansiering'!$C$5:$C$34))</f>
        <v>0</v>
      </c>
      <c r="F37" s="49">
        <f>IF(F$25="Norge",SUMIF('NO finansiering'!$B$5:$B$19,Partnerbudget!F$26,'NO finansiering'!$L$5:$L$19),SUMIF('EU finansiering'!$B$5:$B$34,Partnerbudget!F$26,'EU finansiering'!$C$5:$C$34))</f>
        <v>0</v>
      </c>
      <c r="G37" s="49">
        <f>IF(G$25="Norge",SUMIF('NO finansiering'!$B$5:$B$19,Partnerbudget!G$26,'NO finansiering'!$L$5:$L$19),SUMIF('EU finansiering'!$B$5:$B$34,Partnerbudget!G$26,'EU finansiering'!$C$5:$C$34))</f>
        <v>0</v>
      </c>
      <c r="H37" s="49">
        <f>IF(H$25="Norge",SUMIF('NO finansiering'!$B$5:$B$19,Partnerbudget!H$26,'NO finansiering'!$L$5:$L$19),SUMIF('EU finansiering'!$B$5:$B$34,Partnerbudget!H$26,'EU finansiering'!$C$5:$C$34))</f>
        <v>0</v>
      </c>
      <c r="I37" s="49">
        <f>IF(I$25="Norge",SUMIF('NO finansiering'!$B$5:$B$19,Partnerbudget!I$26,'NO finansiering'!$L$5:$L$19),SUMIF('EU finansiering'!$B$5:$B$34,Partnerbudget!I$26,'EU finansiering'!$C$5:$C$34))</f>
        <v>0</v>
      </c>
      <c r="J37" s="49">
        <f>IF(J$25="Norge",SUMIF('NO finansiering'!$B$5:$B$19,Partnerbudget!J$26,'NO finansiering'!$L$5:$L$19),SUMIF('EU finansiering'!$B$5:$B$34,Partnerbudget!J$26,'EU finansiering'!$C$5:$C$34))</f>
        <v>0</v>
      </c>
      <c r="K37" s="49">
        <f>IF(K$25="Norge",SUMIF('NO finansiering'!$B$5:$B$19,Partnerbudget!K$26,'NO finansiering'!$L$5:$L$19),SUMIF('EU finansiering'!$B$5:$B$34,Partnerbudget!K$26,'EU finansiering'!$C$5:$C$34))</f>
        <v>0</v>
      </c>
      <c r="L37" s="49">
        <f>IF(L$25="Norge",SUMIF('NO finansiering'!$B$5:$B$19,Partnerbudget!L$26,'NO finansiering'!$L$5:$L$19),SUMIF('EU finansiering'!$B$5:$B$34,Partnerbudget!L$26,'EU finansiering'!$C$5:$C$34))</f>
        <v>0</v>
      </c>
      <c r="M37" s="49">
        <f>IF(M$25="Norge",SUMIF('NO finansiering'!$B$5:$B$19,Partnerbudget!M$26,'NO finansiering'!$L$5:$L$19),SUMIF('EU finansiering'!$B$5:$B$34,Partnerbudget!M$26,'EU finansiering'!$C$5:$C$34))</f>
        <v>0</v>
      </c>
      <c r="N37" s="49">
        <f>IF(N$25="Norge",SUMIF('NO finansiering'!$B$5:$B$19,Partnerbudget!N$26,'NO finansiering'!$L$5:$L$19),SUMIF('EU finansiering'!$B$5:$B$34,Partnerbudget!N$26,'EU finansiering'!$C$5:$C$34))</f>
        <v>0</v>
      </c>
      <c r="O37" s="49">
        <f>IF(O$25="Norge",SUMIF('NO finansiering'!$B$5:$B$19,Partnerbudget!O$26,'NO finansiering'!$L$5:$L$19),SUMIF('EU finansiering'!$B$5:$B$34,Partnerbudget!O$26,'EU finansiering'!$C$5:$C$34))</f>
        <v>0</v>
      </c>
      <c r="P37" s="49">
        <f>IF(P$25="Norge",SUMIF('NO finansiering'!$B$5:$B$19,Partnerbudget!P$26,'NO finansiering'!$L$5:$L$19),SUMIF('EU finansiering'!$B$5:$B$34,Partnerbudget!P$26,'EU finansiering'!$C$5:$C$34))</f>
        <v>0</v>
      </c>
      <c r="Q37" s="49">
        <f>IF(Q$25="Norge",SUMIF('NO finansiering'!$B$5:$B$19,Partnerbudget!Q$26,'NO finansiering'!$L$5:$L$19),SUMIF('EU finansiering'!$B$5:$B$34,Partnerbudget!Q$26,'EU finansiering'!$C$5:$C$34))</f>
        <v>0</v>
      </c>
      <c r="R37" s="49">
        <f>IF(R$25="Norge",SUMIF('NO finansiering'!$B$5:$B$19,Partnerbudget!R$26,'NO finansiering'!$L$5:$L$19),SUMIF('EU finansiering'!$B$5:$B$34,Partnerbudget!R$26,'EU finansiering'!$C$5:$C$34))</f>
        <v>0</v>
      </c>
      <c r="S37" s="49">
        <f>IF(S$25="Norge",SUMIF('NO finansiering'!$B$5:$B$19,Partnerbudget!S$26,'NO finansiering'!$L$5:$L$19),SUMIF('EU finansiering'!$B$5:$B$34,Partnerbudget!S$26,'EU finansiering'!$C$5:$C$34))</f>
        <v>0</v>
      </c>
      <c r="T37" s="49">
        <f>IF(T$25="Norge",SUMIF('NO finansiering'!$B$5:$B$19,Partnerbudget!T$26,'NO finansiering'!$L$5:$L$19),SUMIF('EU finansiering'!$B$5:$B$34,Partnerbudget!T$26,'EU finansiering'!$C$5:$C$34))</f>
        <v>0</v>
      </c>
      <c r="U37" s="49">
        <f>IF(U$25="Norge",SUMIF('NO finansiering'!$B$5:$B$19,Partnerbudget!U$26,'NO finansiering'!$L$5:$L$19),SUMIF('EU finansiering'!$B$5:$B$34,Partnerbudget!U$26,'EU finansiering'!$C$5:$C$34))</f>
        <v>0</v>
      </c>
      <c r="V37" s="49">
        <f>IF(V$25="Norge",SUMIF('NO finansiering'!$B$5:$B$19,Partnerbudget!V$26,'NO finansiering'!$L$5:$L$19),SUMIF('EU finansiering'!$B$5:$B$34,Partnerbudget!V$26,'EU finansiering'!$C$5:$C$34))</f>
        <v>0</v>
      </c>
      <c r="W37" s="49">
        <f>IF(W$25="Norge",SUMIF('NO finansiering'!$B$5:$B$19,Partnerbudget!W$26,'NO finansiering'!$L$5:$L$19),SUMIF('EU finansiering'!$B$5:$B$34,Partnerbudget!W$26,'EU finansiering'!$C$5:$C$34))</f>
        <v>0</v>
      </c>
      <c r="X37" s="49">
        <f>IF(X$25="Norge",SUMIF('NO finansiering'!$B$5:$B$19,Partnerbudget!X$26,'NO finansiering'!$L$5:$L$19),SUMIF('EU finansiering'!$B$5:$B$34,Partnerbudget!X$26,'EU finansiering'!$C$5:$C$34))</f>
        <v>0</v>
      </c>
      <c r="Y37" s="49">
        <f>IF(Y$25="Norge",SUMIF('NO finansiering'!$B$5:$B$19,Partnerbudget!Y$26,'NO finansiering'!$L$5:$L$19),SUMIF('EU finansiering'!$B$5:$B$34,Partnerbudget!Y$26,'EU finansiering'!$C$5:$C$34))</f>
        <v>0</v>
      </c>
      <c r="Z37" s="49">
        <f>IF(Z$25="Norge",SUMIF('NO finansiering'!$B$5:$B$19,Partnerbudget!Z$26,'NO finansiering'!$L$5:$L$19),SUMIF('EU finansiering'!$B$5:$B$34,Partnerbudget!Z$26,'EU finansiering'!$C$5:$C$34))</f>
        <v>0</v>
      </c>
      <c r="AA37" s="49">
        <f>IF(AA$25="Norge",SUMIF('NO finansiering'!$B$5:$B$19,Partnerbudget!AA$26,'NO finansiering'!$L$5:$L$19),SUMIF('EU finansiering'!$B$5:$B$34,Partnerbudget!AA$26,'EU finansiering'!$C$5:$C$34))</f>
        <v>0</v>
      </c>
      <c r="AB37" s="49">
        <f>IF(AB$25="Norge",SUMIF('NO finansiering'!$B$5:$B$19,Partnerbudget!AB$26,'NO finansiering'!$L$5:$L$19),SUMIF('EU finansiering'!$B$5:$B$34,Partnerbudget!AB$26,'EU finansiering'!$C$5:$C$34))</f>
        <v>0</v>
      </c>
      <c r="AC37" s="49">
        <f>IF(AC$25="Norge",SUMIF('NO finansiering'!$B$5:$B$19,Partnerbudget!AC$26,'NO finansiering'!$L$5:$L$19),SUMIF('EU finansiering'!$B$5:$B$34,Partnerbudget!AC$26,'EU finansiering'!$C$5:$C$34))</f>
        <v>0</v>
      </c>
      <c r="AD37" s="49">
        <f>IF(AD$25="Norge",SUMIF('NO finansiering'!$B$5:$B$19,Partnerbudget!AD$26,'NO finansiering'!$L$5:$L$19),SUMIF('EU finansiering'!$B$5:$B$34,Partnerbudget!AD$26,'EU finansiering'!$C$5:$C$34))</f>
        <v>0</v>
      </c>
      <c r="AE37" s="49">
        <f>IF(AE$25="Norge",SUMIF('NO finansiering'!$B$5:$B$19,Partnerbudget!AE$26,'NO finansiering'!$L$5:$L$19),SUMIF('EU finansiering'!$B$5:$B$34,Partnerbudget!AE$26,'EU finansiering'!$C$5:$C$34))</f>
        <v>0</v>
      </c>
      <c r="AF37" s="49">
        <f>IF(AF$25="Norge",SUMIF('NO finansiering'!$B$5:$B$19,Partnerbudget!AF$26,'NO finansiering'!$L$5:$L$19),SUMIF('EU finansiering'!$B$5:$B$34,Partnerbudget!AF$26,'EU finansiering'!$C$5:$C$34))</f>
        <v>0</v>
      </c>
      <c r="AG37" s="49">
        <f>IF(AG$25="Norge",SUMIF('NO finansiering'!$B$5:$B$19,Partnerbudget!AG$26,'NO finansiering'!$L$5:$L$19),SUMIF('EU finansiering'!$B$5:$B$34,Partnerbudget!AG$26,'EU finansiering'!$C$5:$C$34))</f>
        <v>0</v>
      </c>
      <c r="AH37" s="49">
        <f>IF(AH$25="Norge",SUMIF('NO finansiering'!$B$5:$B$19,Partnerbudget!AH$26,'NO finansiering'!$L$5:$L$19),SUMIF('EU finansiering'!$B$5:$B$34,Partnerbudget!AH$26,'EU finansiering'!$C$5:$C$34))</f>
        <v>0</v>
      </c>
      <c r="AI37" s="49">
        <f>IF(AI$25="Norge",SUMIF('NO finansiering'!$B$5:$B$19,Partnerbudget!AI$26,'NO finansiering'!$L$5:$L$19),SUMIF('EU finansiering'!$B$5:$B$34,Partnerbudget!AI$26,'EU finansiering'!$C$5:$C$34))</f>
        <v>0</v>
      </c>
      <c r="AJ37" s="49">
        <f>IF(AJ$25="Norge",SUMIF('NO finansiering'!$B$5:$B$19,Partnerbudget!AJ$26,'NO finansiering'!$L$5:$L$19),SUMIF('EU finansiering'!$B$5:$B$34,Partnerbudget!AJ$26,'EU finansiering'!$C$5:$C$34))</f>
        <v>0</v>
      </c>
      <c r="AK37" s="49">
        <f>IF(AK$25="Norge",SUMIF('NO finansiering'!$B$5:$B$19,Partnerbudget!AK$26,'NO finansiering'!$L$5:$L$19),SUMIF('EU finansiering'!$B$5:$B$34,Partnerbudget!AK$26,'EU finansiering'!$C$5:$C$34))</f>
        <v>0</v>
      </c>
      <c r="AL37" s="49">
        <f>IF(AL$25="Norge",SUMIF('NO finansiering'!$B$5:$B$19,Partnerbudget!AL$26,'NO finansiering'!$L$5:$L$19),SUMIF('EU finansiering'!$B$5:$B$34,Partnerbudget!AL$26,'EU finansiering'!$C$5:$C$34))</f>
        <v>0</v>
      </c>
      <c r="AM37" s="49">
        <f>IF(AM$25="Norge",SUMIF('NO finansiering'!$B$5:$B$19,Partnerbudget!AM$26,'NO finansiering'!$L$5:$L$19),SUMIF('EU finansiering'!$B$5:$B$34,Partnerbudget!AM$26,'EU finansiering'!$C$5:$C$34))</f>
        <v>0</v>
      </c>
      <c r="AN37" s="49">
        <f>IF(AN$25="Norge",SUMIF('NO finansiering'!$B$5:$B$19,Partnerbudget!AN$26,'NO finansiering'!$L$5:$L$19),SUMIF('EU finansiering'!$B$5:$B$34,Partnerbudget!AN$26,'EU finansiering'!$C$5:$C$34))</f>
        <v>0</v>
      </c>
      <c r="AO37" s="49">
        <f>IF(AO$25="Norge",SUMIF('NO finansiering'!$B$5:$B$19,Partnerbudget!AO$26,'NO finansiering'!$L$5:$L$19),SUMIF('EU finansiering'!$B$5:$B$34,Partnerbudget!AO$26,'EU finansiering'!$C$5:$C$34))</f>
        <v>0</v>
      </c>
      <c r="AP37" s="49">
        <f>IF(AP$25="Norge",SUMIF('NO finansiering'!$B$5:$B$19,Partnerbudget!AP$26,'NO finansiering'!$L$5:$L$19),SUMIF('EU finansiering'!$B$5:$B$34,Partnerbudget!AP$26,'EU finansiering'!$C$5:$C$34))</f>
        <v>0</v>
      </c>
      <c r="AQ37" s="49">
        <f>IF(AQ$25="Norge",SUMIF('NO finansiering'!$B$5:$B$19,Partnerbudget!AQ$26,'NO finansiering'!$L$5:$L$19),SUMIF('EU finansiering'!$B$5:$B$34,Partnerbudget!AQ$26,'EU finansiering'!$C$5:$C$34))</f>
        <v>0</v>
      </c>
      <c r="AR37" s="49">
        <f>IF(AR$25="Norge",SUMIF('NO finansiering'!$B$5:$B$19,Partnerbudget!AR$26,'NO finansiering'!$L$5:$L$19),SUMIF('EU finansiering'!$B$5:$B$34,Partnerbudget!AR$26,'EU finansiering'!$C$5:$C$34))</f>
        <v>0</v>
      </c>
      <c r="AS37" s="49">
        <f>IF(AS$25="Norge",SUMIF('NO finansiering'!$B$5:$B$19,Partnerbudget!AS$26,'NO finansiering'!$L$5:$L$19),SUMIF('EU finansiering'!$B$5:$B$34,Partnerbudget!AS$26,'EU finansiering'!$C$5:$C$34))</f>
        <v>0</v>
      </c>
      <c r="AT37" s="49">
        <f>IF(AT$25="Norge",SUMIF('NO finansiering'!$B$5:$B$19,Partnerbudget!AT$26,'NO finansiering'!$L$5:$L$19),SUMIF('EU finansiering'!$B$5:$B$34,Partnerbudget!AT$26,'EU finansiering'!$C$5:$C$34))</f>
        <v>0</v>
      </c>
    </row>
    <row r="38" spans="1:46" x14ac:dyDescent="0.25">
      <c r="A38" s="4" t="s">
        <v>86</v>
      </c>
      <c r="B38" s="51">
        <f>IF(B$25="Norge",SUMIF('NO finansiering'!$B$25:$B$39,Partnerbudget!B$26,'NO finansiering'!$L$25:$L$39),SUMIF('EU finansiering'!$B$39:$B$67,Partnerbudget!B$26,'EU finansiering'!$C$39:$C$67))</f>
        <v>0</v>
      </c>
      <c r="C38" s="51">
        <f>IF(C$25="Norge",SUMIF('NO finansiering'!$B$25:$B$39,Partnerbudget!C$26,'NO finansiering'!$L$25:$L$39),SUMIF('EU finansiering'!$B$39:$B$67,Partnerbudget!C$26,'EU finansiering'!$C$39:$C$67))</f>
        <v>0</v>
      </c>
      <c r="D38" s="51">
        <f>IF(D$25="Norge",SUMIF('NO finansiering'!$B$25:$B$39,Partnerbudget!D$26,'NO finansiering'!$L$25:$L$39),SUMIF('EU finansiering'!$B$39:$B$67,Partnerbudget!D$26,'EU finansiering'!$C$39:$C$67))</f>
        <v>0</v>
      </c>
      <c r="E38" s="51">
        <f>IF(E$25="Norge",SUMIF('NO finansiering'!$B$25:$B$39,Partnerbudget!E$26,'NO finansiering'!$L$25:$L$39),SUMIF('EU finansiering'!$B$39:$B$67,Partnerbudget!E$26,'EU finansiering'!$C$39:$C$67))</f>
        <v>0</v>
      </c>
      <c r="F38" s="51">
        <f>IF(F$25="Norge",SUMIF('NO finansiering'!$B$25:$B$39,Partnerbudget!F$26,'NO finansiering'!$L$25:$L$39),SUMIF('EU finansiering'!$B$39:$B$67,Partnerbudget!F$26,'EU finansiering'!$C$39:$C$67))</f>
        <v>0</v>
      </c>
      <c r="G38" s="51">
        <f>IF(G$25="Norge",SUMIF('NO finansiering'!$B$25:$B$39,Partnerbudget!G$26,'NO finansiering'!$L$25:$L$39),SUMIF('EU finansiering'!$B$39:$B$67,Partnerbudget!G$26,'EU finansiering'!$C$39:$C$67))</f>
        <v>0</v>
      </c>
      <c r="H38" s="51">
        <f>IF(H$25="Norge",SUMIF('NO finansiering'!$B$25:$B$39,Partnerbudget!H$26,'NO finansiering'!$L$25:$L$39),SUMIF('EU finansiering'!$B$39:$B$67,Partnerbudget!H$26,'EU finansiering'!$C$39:$C$67))</f>
        <v>0</v>
      </c>
      <c r="I38" s="51">
        <f>IF(I$25="Norge",SUMIF('NO finansiering'!$B$25:$B$39,Partnerbudget!I$26,'NO finansiering'!$L$25:$L$39),SUMIF('EU finansiering'!$B$39:$B$67,Partnerbudget!I$26,'EU finansiering'!$C$39:$C$67))</f>
        <v>0</v>
      </c>
      <c r="J38" s="51">
        <f>IF(J$25="Norge",SUMIF('NO finansiering'!$B$25:$B$39,Partnerbudget!J$26,'NO finansiering'!$L$25:$L$39),SUMIF('EU finansiering'!$B$39:$B$67,Partnerbudget!J$26,'EU finansiering'!$C$39:$C$67))</f>
        <v>0</v>
      </c>
      <c r="K38" s="51">
        <f>IF(K$25="Norge",SUMIF('NO finansiering'!$B$25:$B$39,Partnerbudget!K$26,'NO finansiering'!$L$25:$L$39),SUMIF('EU finansiering'!$B$39:$B$67,Partnerbudget!K$26,'EU finansiering'!$C$39:$C$67))</f>
        <v>0</v>
      </c>
      <c r="L38" s="51">
        <f>IF(L$25="Norge",SUMIF('NO finansiering'!$B$25:$B$39,Partnerbudget!L$26,'NO finansiering'!$L$25:$L$39),SUMIF('EU finansiering'!$B$39:$B$67,Partnerbudget!L$26,'EU finansiering'!$C$39:$C$67))</f>
        <v>0</v>
      </c>
      <c r="M38" s="51">
        <f>IF(M$25="Norge",SUMIF('NO finansiering'!$B$25:$B$39,Partnerbudget!M$26,'NO finansiering'!$L$25:$L$39),SUMIF('EU finansiering'!$B$39:$B$67,Partnerbudget!M$26,'EU finansiering'!$C$39:$C$67))</f>
        <v>0</v>
      </c>
      <c r="N38" s="51">
        <f>IF(N$25="Norge",SUMIF('NO finansiering'!$B$25:$B$39,Partnerbudget!N$26,'NO finansiering'!$L$25:$L$39),SUMIF('EU finansiering'!$B$39:$B$67,Partnerbudget!N$26,'EU finansiering'!$C$39:$C$67))</f>
        <v>0</v>
      </c>
      <c r="O38" s="51">
        <f>IF(O$25="Norge",SUMIF('NO finansiering'!$B$25:$B$39,Partnerbudget!O$26,'NO finansiering'!$L$25:$L$39),SUMIF('EU finansiering'!$B$39:$B$67,Partnerbudget!O$26,'EU finansiering'!$C$39:$C$67))</f>
        <v>0</v>
      </c>
      <c r="P38" s="51">
        <f>IF(P$25="Norge",SUMIF('NO finansiering'!$B$25:$B$39,Partnerbudget!P$26,'NO finansiering'!$L$25:$L$39),SUMIF('EU finansiering'!$B$39:$B$67,Partnerbudget!P$26,'EU finansiering'!$C$39:$C$67))</f>
        <v>0</v>
      </c>
      <c r="Q38" s="51">
        <f>IF(Q$25="Norge",SUMIF('NO finansiering'!$B$25:$B$39,Partnerbudget!Q$26,'NO finansiering'!$L$25:$L$39),SUMIF('EU finansiering'!$B$39:$B$67,Partnerbudget!Q$26,'EU finansiering'!$C$39:$C$67))</f>
        <v>0</v>
      </c>
      <c r="R38" s="51">
        <f>IF(R$25="Norge",SUMIF('NO finansiering'!$B$25:$B$39,Partnerbudget!R$26,'NO finansiering'!$L$25:$L$39),SUMIF('EU finansiering'!$B$39:$B$67,Partnerbudget!R$26,'EU finansiering'!$C$39:$C$67))</f>
        <v>0</v>
      </c>
      <c r="S38" s="51">
        <f>IF(S$25="Norge",SUMIF('NO finansiering'!$B$25:$B$39,Partnerbudget!S$26,'NO finansiering'!$L$25:$L$39),SUMIF('EU finansiering'!$B$39:$B$67,Partnerbudget!S$26,'EU finansiering'!$C$39:$C$67))</f>
        <v>0</v>
      </c>
      <c r="T38" s="51">
        <f>IF(T$25="Norge",SUMIF('NO finansiering'!$B$25:$B$39,Partnerbudget!T$26,'NO finansiering'!$L$25:$L$39),SUMIF('EU finansiering'!$B$39:$B$67,Partnerbudget!T$26,'EU finansiering'!$C$39:$C$67))</f>
        <v>0</v>
      </c>
      <c r="U38" s="51">
        <f>IF(U$25="Norge",SUMIF('NO finansiering'!$B$25:$B$39,Partnerbudget!U$26,'NO finansiering'!$L$25:$L$39),SUMIF('EU finansiering'!$B$39:$B$67,Partnerbudget!U$26,'EU finansiering'!$C$39:$C$67))</f>
        <v>0</v>
      </c>
      <c r="V38" s="51">
        <f>IF(V$25="Norge",SUMIF('NO finansiering'!$B$25:$B$39,Partnerbudget!V$26,'NO finansiering'!$L$25:$L$39),SUMIF('EU finansiering'!$B$39:$B$67,Partnerbudget!V$26,'EU finansiering'!$C$39:$C$67))</f>
        <v>0</v>
      </c>
      <c r="W38" s="51">
        <f>IF(W$25="Norge",SUMIF('NO finansiering'!$B$25:$B$39,Partnerbudget!W$26,'NO finansiering'!$L$25:$L$39),SUMIF('EU finansiering'!$B$39:$B$67,Partnerbudget!W$26,'EU finansiering'!$C$39:$C$67))</f>
        <v>0</v>
      </c>
      <c r="X38" s="51">
        <f>IF(X$25="Norge",SUMIF('NO finansiering'!$B$25:$B$39,Partnerbudget!X$26,'NO finansiering'!$L$25:$L$39),SUMIF('EU finansiering'!$B$39:$B$67,Partnerbudget!X$26,'EU finansiering'!$C$39:$C$67))</f>
        <v>0</v>
      </c>
      <c r="Y38" s="51">
        <f>IF(Y$25="Norge",SUMIF('NO finansiering'!$B$25:$B$39,Partnerbudget!Y$26,'NO finansiering'!$L$25:$L$39),SUMIF('EU finansiering'!$B$39:$B$67,Partnerbudget!Y$26,'EU finansiering'!$C$39:$C$67))</f>
        <v>0</v>
      </c>
      <c r="Z38" s="51">
        <f>IF(Z$25="Norge",SUMIF('NO finansiering'!$B$25:$B$39,Partnerbudget!Z$26,'NO finansiering'!$L$25:$L$39),SUMIF('EU finansiering'!$B$39:$B$67,Partnerbudget!Z$26,'EU finansiering'!$C$39:$C$67))</f>
        <v>0</v>
      </c>
      <c r="AA38" s="51">
        <f>IF(AA$25="Norge",SUMIF('NO finansiering'!$B$25:$B$39,Partnerbudget!AA$26,'NO finansiering'!$L$25:$L$39),SUMIF('EU finansiering'!$B$39:$B$67,Partnerbudget!AA$26,'EU finansiering'!$C$39:$C$67))</f>
        <v>0</v>
      </c>
      <c r="AB38" s="51">
        <f>IF(AB$25="Norge",SUMIF('NO finansiering'!$B$25:$B$39,Partnerbudget!AB$26,'NO finansiering'!$L$25:$L$39),SUMIF('EU finansiering'!$B$39:$B$67,Partnerbudget!AB$26,'EU finansiering'!$C$39:$C$67))</f>
        <v>0</v>
      </c>
      <c r="AC38" s="51">
        <f>IF(AC$25="Norge",SUMIF('NO finansiering'!$B$25:$B$39,Partnerbudget!AC$26,'NO finansiering'!$L$25:$L$39),SUMIF('EU finansiering'!$B$39:$B$67,Partnerbudget!AC$26,'EU finansiering'!$C$39:$C$67))</f>
        <v>0</v>
      </c>
      <c r="AD38" s="51">
        <f>IF(AD$25="Norge",SUMIF('NO finansiering'!$B$25:$B$39,Partnerbudget!AD$26,'NO finansiering'!$L$25:$L$39),SUMIF('EU finansiering'!$B$39:$B$67,Partnerbudget!AD$26,'EU finansiering'!$C$39:$C$67))</f>
        <v>0</v>
      </c>
      <c r="AE38" s="51">
        <f>IF(AE$25="Norge",SUMIF('NO finansiering'!$B$25:$B$39,Partnerbudget!AE$26,'NO finansiering'!$L$25:$L$39),SUMIF('EU finansiering'!$B$39:$B$67,Partnerbudget!AE$26,'EU finansiering'!$C$39:$C$67))</f>
        <v>0</v>
      </c>
      <c r="AF38" s="51">
        <f>IF(AF$25="Norge",SUMIF('NO finansiering'!$B$25:$B$39,Partnerbudget!AF$26,'NO finansiering'!$L$25:$L$39),SUMIF('EU finansiering'!$B$39:$B$67,Partnerbudget!AF$26,'EU finansiering'!$C$39:$C$67))</f>
        <v>0</v>
      </c>
      <c r="AG38" s="51">
        <f>IF(AG$25="Norge",SUMIF('NO finansiering'!$B$25:$B$39,Partnerbudget!AG$26,'NO finansiering'!$L$25:$L$39),SUMIF('EU finansiering'!$B$39:$B$67,Partnerbudget!AG$26,'EU finansiering'!$C$39:$C$67))</f>
        <v>0</v>
      </c>
      <c r="AH38" s="51">
        <f>IF(AH$25="Norge",SUMIF('NO finansiering'!$B$25:$B$39,Partnerbudget!AH$26,'NO finansiering'!$L$25:$L$39),SUMIF('EU finansiering'!$B$39:$B$67,Partnerbudget!AH$26,'EU finansiering'!$C$39:$C$67))</f>
        <v>0</v>
      </c>
      <c r="AI38" s="51">
        <f>IF(AI$25="Norge",SUMIF('NO finansiering'!$B$25:$B$39,Partnerbudget!AI$26,'NO finansiering'!$L$25:$L$39),SUMIF('EU finansiering'!$B$39:$B$67,Partnerbudget!AI$26,'EU finansiering'!$C$39:$C$67))</f>
        <v>0</v>
      </c>
      <c r="AJ38" s="51">
        <f>IF(AJ$25="Norge",SUMIF('NO finansiering'!$B$25:$B$39,Partnerbudget!AJ$26,'NO finansiering'!$L$25:$L$39),SUMIF('EU finansiering'!$B$39:$B$67,Partnerbudget!AJ$26,'EU finansiering'!$C$39:$C$67))</f>
        <v>0</v>
      </c>
      <c r="AK38" s="51">
        <f>IF(AK$25="Norge",SUMIF('NO finansiering'!$B$25:$B$39,Partnerbudget!AK$26,'NO finansiering'!$L$25:$L$39),SUMIF('EU finansiering'!$B$39:$B$67,Partnerbudget!AK$26,'EU finansiering'!$C$39:$C$67))</f>
        <v>0</v>
      </c>
      <c r="AL38" s="51">
        <f>IF(AL$25="Norge",SUMIF('NO finansiering'!$B$25:$B$39,Partnerbudget!AL$26,'NO finansiering'!$L$25:$L$39),SUMIF('EU finansiering'!$B$39:$B$67,Partnerbudget!AL$26,'EU finansiering'!$C$39:$C$67))</f>
        <v>0</v>
      </c>
      <c r="AM38" s="51">
        <f>IF(AM$25="Norge",SUMIF('NO finansiering'!$B$25:$B$39,Partnerbudget!AM$26,'NO finansiering'!$L$25:$L$39),SUMIF('EU finansiering'!$B$39:$B$67,Partnerbudget!AM$26,'EU finansiering'!$C$39:$C$67))</f>
        <v>0</v>
      </c>
      <c r="AN38" s="51">
        <f>IF(AN$25="Norge",SUMIF('NO finansiering'!$B$25:$B$39,Partnerbudget!AN$26,'NO finansiering'!$L$25:$L$39),SUMIF('EU finansiering'!$B$39:$B$67,Partnerbudget!AN$26,'EU finansiering'!$C$39:$C$67))</f>
        <v>0</v>
      </c>
      <c r="AO38" s="51">
        <f>IF(AO$25="Norge",SUMIF('NO finansiering'!$B$25:$B$39,Partnerbudget!AO$26,'NO finansiering'!$L$25:$L$39),SUMIF('EU finansiering'!$B$39:$B$67,Partnerbudget!AO$26,'EU finansiering'!$C$39:$C$67))</f>
        <v>0</v>
      </c>
      <c r="AP38" s="51">
        <f>IF(AP$25="Norge",SUMIF('NO finansiering'!$B$25:$B$39,Partnerbudget!AP$26,'NO finansiering'!$L$25:$L$39),SUMIF('EU finansiering'!$B$39:$B$67,Partnerbudget!AP$26,'EU finansiering'!$C$39:$C$67))</f>
        <v>0</v>
      </c>
      <c r="AQ38" s="51">
        <f>IF(AQ$25="Norge",SUMIF('NO finansiering'!$B$25:$B$39,Partnerbudget!AQ$26,'NO finansiering'!$L$25:$L$39),SUMIF('EU finansiering'!$B$39:$B$67,Partnerbudget!AQ$26,'EU finansiering'!$C$39:$C$67))</f>
        <v>0</v>
      </c>
      <c r="AR38" s="51">
        <f>IF(AR$25="Norge",SUMIF('NO finansiering'!$B$25:$B$39,Partnerbudget!AR$26,'NO finansiering'!$L$25:$L$39),SUMIF('EU finansiering'!$B$39:$B$67,Partnerbudget!AR$26,'EU finansiering'!$C$39:$C$67))</f>
        <v>0</v>
      </c>
      <c r="AS38" s="51">
        <f>IF(AS$25="Norge",SUMIF('NO finansiering'!$B$25:$B$39,Partnerbudget!AS$26,'NO finansiering'!$L$25:$L$39),SUMIF('EU finansiering'!$B$39:$B$67,Partnerbudget!AS$26,'EU finansiering'!$C$39:$C$67))</f>
        <v>0</v>
      </c>
      <c r="AT38" s="51">
        <f>IF(AT$25="Norge",SUMIF('NO finansiering'!$B$25:$B$39,Partnerbudget!AT$26,'NO finansiering'!$L$25:$L$39),SUMIF('EU finansiering'!$B$39:$B$67,Partnerbudget!AT$26,'EU finansiering'!$C$39:$C$67))</f>
        <v>0</v>
      </c>
    </row>
    <row r="39" spans="1:46" x14ac:dyDescent="0.25">
      <c r="A39" s="6" t="s">
        <v>29</v>
      </c>
      <c r="B39" s="20">
        <f>SUM(B37:B38)</f>
        <v>0</v>
      </c>
      <c r="C39" s="20">
        <f t="shared" ref="C39:AT39" si="7">SUM(C37:C38)</f>
        <v>0</v>
      </c>
      <c r="D39" s="20">
        <f t="shared" si="7"/>
        <v>0</v>
      </c>
      <c r="E39" s="20">
        <f t="shared" si="7"/>
        <v>0</v>
      </c>
      <c r="F39" s="20">
        <f t="shared" si="7"/>
        <v>0</v>
      </c>
      <c r="G39" s="20">
        <f t="shared" si="7"/>
        <v>0</v>
      </c>
      <c r="H39" s="20">
        <f t="shared" si="7"/>
        <v>0</v>
      </c>
      <c r="I39" s="20">
        <f t="shared" si="7"/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  <c r="M39" s="20">
        <f t="shared" si="7"/>
        <v>0</v>
      </c>
      <c r="N39" s="20">
        <f t="shared" si="7"/>
        <v>0</v>
      </c>
      <c r="O39" s="20">
        <f t="shared" si="7"/>
        <v>0</v>
      </c>
      <c r="P39" s="20">
        <f t="shared" si="7"/>
        <v>0</v>
      </c>
      <c r="Q39" s="20">
        <f t="shared" si="7"/>
        <v>0</v>
      </c>
      <c r="R39" s="20">
        <f t="shared" si="7"/>
        <v>0</v>
      </c>
      <c r="S39" s="20">
        <f t="shared" si="7"/>
        <v>0</v>
      </c>
      <c r="T39" s="20">
        <f t="shared" si="7"/>
        <v>0</v>
      </c>
      <c r="U39" s="20">
        <f t="shared" si="7"/>
        <v>0</v>
      </c>
      <c r="V39" s="20">
        <f t="shared" si="7"/>
        <v>0</v>
      </c>
      <c r="W39" s="20">
        <f t="shared" si="7"/>
        <v>0</v>
      </c>
      <c r="X39" s="20">
        <f t="shared" si="7"/>
        <v>0</v>
      </c>
      <c r="Y39" s="20">
        <f t="shared" si="7"/>
        <v>0</v>
      </c>
      <c r="Z39" s="20">
        <f t="shared" si="7"/>
        <v>0</v>
      </c>
      <c r="AA39" s="20">
        <f t="shared" si="7"/>
        <v>0</v>
      </c>
      <c r="AB39" s="20">
        <f t="shared" si="7"/>
        <v>0</v>
      </c>
      <c r="AC39" s="20">
        <f t="shared" si="7"/>
        <v>0</v>
      </c>
      <c r="AD39" s="20">
        <f t="shared" si="7"/>
        <v>0</v>
      </c>
      <c r="AE39" s="20">
        <f t="shared" si="7"/>
        <v>0</v>
      </c>
      <c r="AF39" s="20">
        <f t="shared" si="7"/>
        <v>0</v>
      </c>
      <c r="AG39" s="20">
        <f t="shared" si="7"/>
        <v>0</v>
      </c>
      <c r="AH39" s="20">
        <f t="shared" si="7"/>
        <v>0</v>
      </c>
      <c r="AI39" s="20">
        <f t="shared" si="7"/>
        <v>0</v>
      </c>
      <c r="AJ39" s="20">
        <f t="shared" si="7"/>
        <v>0</v>
      </c>
      <c r="AK39" s="20">
        <f t="shared" si="7"/>
        <v>0</v>
      </c>
      <c r="AL39" s="20">
        <f t="shared" si="7"/>
        <v>0</v>
      </c>
      <c r="AM39" s="20">
        <f t="shared" si="7"/>
        <v>0</v>
      </c>
      <c r="AN39" s="20">
        <f t="shared" si="7"/>
        <v>0</v>
      </c>
      <c r="AO39" s="20">
        <f t="shared" si="7"/>
        <v>0</v>
      </c>
      <c r="AP39" s="20">
        <f t="shared" si="7"/>
        <v>0</v>
      </c>
      <c r="AQ39" s="20">
        <f t="shared" si="7"/>
        <v>0</v>
      </c>
      <c r="AR39" s="20">
        <f t="shared" si="7"/>
        <v>0</v>
      </c>
      <c r="AS39" s="20">
        <f t="shared" si="7"/>
        <v>0</v>
      </c>
      <c r="AT39" s="20">
        <f t="shared" si="7"/>
        <v>0</v>
      </c>
    </row>
    <row r="40" spans="1:46" x14ac:dyDescent="0.25">
      <c r="A40" s="7" t="s">
        <v>11</v>
      </c>
      <c r="B40" s="17">
        <f>B34-B39</f>
        <v>0</v>
      </c>
      <c r="C40" s="17">
        <f t="shared" ref="C40:AT40" si="8">C34-C39</f>
        <v>0</v>
      </c>
      <c r="D40" s="17">
        <f t="shared" si="8"/>
        <v>0</v>
      </c>
      <c r="E40" s="17">
        <f t="shared" si="8"/>
        <v>0</v>
      </c>
      <c r="F40" s="17">
        <f t="shared" si="8"/>
        <v>0</v>
      </c>
      <c r="G40" s="17">
        <f t="shared" si="8"/>
        <v>0</v>
      </c>
      <c r="H40" s="17">
        <f t="shared" si="8"/>
        <v>0</v>
      </c>
      <c r="I40" s="17">
        <f t="shared" si="8"/>
        <v>0</v>
      </c>
      <c r="J40" s="17">
        <f t="shared" si="8"/>
        <v>0</v>
      </c>
      <c r="K40" s="17">
        <f t="shared" si="8"/>
        <v>0</v>
      </c>
      <c r="L40" s="17">
        <f t="shared" si="8"/>
        <v>0</v>
      </c>
      <c r="M40" s="17">
        <f t="shared" si="8"/>
        <v>0</v>
      </c>
      <c r="N40" s="17">
        <f t="shared" si="8"/>
        <v>0</v>
      </c>
      <c r="O40" s="17">
        <f t="shared" si="8"/>
        <v>0</v>
      </c>
      <c r="P40" s="17">
        <f t="shared" si="8"/>
        <v>0</v>
      </c>
      <c r="Q40" s="17">
        <f t="shared" si="8"/>
        <v>0</v>
      </c>
      <c r="R40" s="17">
        <f t="shared" si="8"/>
        <v>0</v>
      </c>
      <c r="S40" s="17">
        <f t="shared" si="8"/>
        <v>0</v>
      </c>
      <c r="T40" s="17">
        <f t="shared" si="8"/>
        <v>0</v>
      </c>
      <c r="U40" s="17">
        <f t="shared" si="8"/>
        <v>0</v>
      </c>
      <c r="V40" s="17">
        <f t="shared" si="8"/>
        <v>0</v>
      </c>
      <c r="W40" s="17">
        <f t="shared" si="8"/>
        <v>0</v>
      </c>
      <c r="X40" s="17">
        <f t="shared" si="8"/>
        <v>0</v>
      </c>
      <c r="Y40" s="17">
        <f t="shared" si="8"/>
        <v>0</v>
      </c>
      <c r="Z40" s="17">
        <f t="shared" si="8"/>
        <v>0</v>
      </c>
      <c r="AA40" s="17">
        <f t="shared" si="8"/>
        <v>0</v>
      </c>
      <c r="AB40" s="17">
        <f t="shared" si="8"/>
        <v>0</v>
      </c>
      <c r="AC40" s="17">
        <f t="shared" si="8"/>
        <v>0</v>
      </c>
      <c r="AD40" s="17">
        <f t="shared" si="8"/>
        <v>0</v>
      </c>
      <c r="AE40" s="17">
        <f t="shared" si="8"/>
        <v>0</v>
      </c>
      <c r="AF40" s="17">
        <f t="shared" si="8"/>
        <v>0</v>
      </c>
      <c r="AG40" s="17">
        <f t="shared" si="8"/>
        <v>0</v>
      </c>
      <c r="AH40" s="17">
        <f t="shared" si="8"/>
        <v>0</v>
      </c>
      <c r="AI40" s="17">
        <f t="shared" si="8"/>
        <v>0</v>
      </c>
      <c r="AJ40" s="17">
        <f t="shared" si="8"/>
        <v>0</v>
      </c>
      <c r="AK40" s="17">
        <f t="shared" si="8"/>
        <v>0</v>
      </c>
      <c r="AL40" s="17">
        <f t="shared" si="8"/>
        <v>0</v>
      </c>
      <c r="AM40" s="17">
        <f t="shared" si="8"/>
        <v>0</v>
      </c>
      <c r="AN40" s="17">
        <f t="shared" si="8"/>
        <v>0</v>
      </c>
      <c r="AO40" s="17">
        <f t="shared" si="8"/>
        <v>0</v>
      </c>
      <c r="AP40" s="17">
        <f t="shared" si="8"/>
        <v>0</v>
      </c>
      <c r="AQ40" s="17">
        <f t="shared" si="8"/>
        <v>0</v>
      </c>
      <c r="AR40" s="17">
        <f t="shared" si="8"/>
        <v>0</v>
      </c>
      <c r="AS40" s="17">
        <f t="shared" si="8"/>
        <v>0</v>
      </c>
      <c r="AT40" s="17">
        <f t="shared" si="8"/>
        <v>0</v>
      </c>
    </row>
    <row r="41" spans="1:46" x14ac:dyDescent="0.25">
      <c r="A41" s="10" t="s">
        <v>33</v>
      </c>
      <c r="B41" s="22">
        <f>B39+B40</f>
        <v>0</v>
      </c>
      <c r="C41" s="22">
        <f t="shared" ref="C41:AT41" si="9">C39+C40</f>
        <v>0</v>
      </c>
      <c r="D41" s="22">
        <f t="shared" si="9"/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  <c r="AJ41" s="22">
        <f t="shared" si="9"/>
        <v>0</v>
      </c>
      <c r="AK41" s="22">
        <f t="shared" si="9"/>
        <v>0</v>
      </c>
      <c r="AL41" s="22">
        <f t="shared" si="9"/>
        <v>0</v>
      </c>
      <c r="AM41" s="22">
        <f t="shared" si="9"/>
        <v>0</v>
      </c>
      <c r="AN41" s="22">
        <f t="shared" si="9"/>
        <v>0</v>
      </c>
      <c r="AO41" s="22">
        <f t="shared" si="9"/>
        <v>0</v>
      </c>
      <c r="AP41" s="22">
        <f t="shared" si="9"/>
        <v>0</v>
      </c>
      <c r="AQ41" s="22">
        <f t="shared" si="9"/>
        <v>0</v>
      </c>
      <c r="AR41" s="22">
        <f t="shared" si="9"/>
        <v>0</v>
      </c>
      <c r="AS41" s="22">
        <f t="shared" si="9"/>
        <v>0</v>
      </c>
      <c r="AT41" s="22">
        <f t="shared" si="9"/>
        <v>0</v>
      </c>
    </row>
    <row r="43" spans="1:46" s="3" customFormat="1" x14ac:dyDescent="0.25">
      <c r="A43" s="6" t="s">
        <v>49</v>
      </c>
      <c r="B43" s="52" t="str">
        <f>IF(B41=0,"",(B40/B41))</f>
        <v/>
      </c>
      <c r="C43" s="52" t="str">
        <f t="shared" ref="C43:AT43" si="10">IF(C41=0,"",(C40/C41))</f>
        <v/>
      </c>
      <c r="D43" s="52" t="str">
        <f t="shared" si="10"/>
        <v/>
      </c>
      <c r="E43" s="52" t="str">
        <f t="shared" si="10"/>
        <v/>
      </c>
      <c r="F43" s="52" t="str">
        <f t="shared" si="10"/>
        <v/>
      </c>
      <c r="G43" s="52" t="str">
        <f t="shared" si="10"/>
        <v/>
      </c>
      <c r="H43" s="52" t="str">
        <f t="shared" si="10"/>
        <v/>
      </c>
      <c r="I43" s="52" t="str">
        <f t="shared" si="10"/>
        <v/>
      </c>
      <c r="J43" s="52" t="str">
        <f t="shared" si="10"/>
        <v/>
      </c>
      <c r="K43" s="52" t="str">
        <f t="shared" si="10"/>
        <v/>
      </c>
      <c r="L43" s="52" t="str">
        <f t="shared" si="10"/>
        <v/>
      </c>
      <c r="M43" s="52" t="str">
        <f t="shared" si="10"/>
        <v/>
      </c>
      <c r="N43" s="52" t="str">
        <f t="shared" si="10"/>
        <v/>
      </c>
      <c r="O43" s="52" t="str">
        <f t="shared" si="10"/>
        <v/>
      </c>
      <c r="P43" s="52" t="str">
        <f t="shared" si="10"/>
        <v/>
      </c>
      <c r="Q43" s="52" t="str">
        <f t="shared" si="10"/>
        <v/>
      </c>
      <c r="R43" s="52" t="str">
        <f t="shared" si="10"/>
        <v/>
      </c>
      <c r="S43" s="52" t="str">
        <f t="shared" si="10"/>
        <v/>
      </c>
      <c r="T43" s="52" t="str">
        <f t="shared" si="10"/>
        <v/>
      </c>
      <c r="U43" s="52" t="str">
        <f t="shared" si="10"/>
        <v/>
      </c>
      <c r="V43" s="52" t="str">
        <f t="shared" si="10"/>
        <v/>
      </c>
      <c r="W43" s="52" t="str">
        <f t="shared" si="10"/>
        <v/>
      </c>
      <c r="X43" s="52" t="str">
        <f t="shared" si="10"/>
        <v/>
      </c>
      <c r="Y43" s="52" t="str">
        <f t="shared" si="10"/>
        <v/>
      </c>
      <c r="Z43" s="52" t="str">
        <f t="shared" si="10"/>
        <v/>
      </c>
      <c r="AA43" s="52" t="str">
        <f t="shared" si="10"/>
        <v/>
      </c>
      <c r="AB43" s="52" t="str">
        <f t="shared" si="10"/>
        <v/>
      </c>
      <c r="AC43" s="52" t="str">
        <f t="shared" si="10"/>
        <v/>
      </c>
      <c r="AD43" s="52" t="str">
        <f t="shared" si="10"/>
        <v/>
      </c>
      <c r="AE43" s="52" t="str">
        <f t="shared" si="10"/>
        <v/>
      </c>
      <c r="AF43" s="52" t="str">
        <f t="shared" si="10"/>
        <v/>
      </c>
      <c r="AG43" s="52" t="str">
        <f t="shared" si="10"/>
        <v/>
      </c>
      <c r="AH43" s="52" t="str">
        <f t="shared" si="10"/>
        <v/>
      </c>
      <c r="AI43" s="52" t="str">
        <f t="shared" si="10"/>
        <v/>
      </c>
      <c r="AJ43" s="52" t="str">
        <f t="shared" si="10"/>
        <v/>
      </c>
      <c r="AK43" s="52" t="str">
        <f t="shared" si="10"/>
        <v/>
      </c>
      <c r="AL43" s="52" t="str">
        <f t="shared" si="10"/>
        <v/>
      </c>
      <c r="AM43" s="52" t="str">
        <f t="shared" si="10"/>
        <v/>
      </c>
      <c r="AN43" s="52" t="str">
        <f t="shared" si="10"/>
        <v/>
      </c>
      <c r="AO43" s="52" t="str">
        <f t="shared" si="10"/>
        <v/>
      </c>
      <c r="AP43" s="52" t="str">
        <f t="shared" si="10"/>
        <v/>
      </c>
      <c r="AQ43" s="52" t="str">
        <f t="shared" si="10"/>
        <v/>
      </c>
      <c r="AR43" s="52" t="str">
        <f t="shared" si="10"/>
        <v/>
      </c>
      <c r="AS43" s="52" t="str">
        <f t="shared" si="10"/>
        <v/>
      </c>
      <c r="AT43" s="52" t="str">
        <f t="shared" si="10"/>
        <v/>
      </c>
    </row>
    <row r="45" spans="1:46" s="24" customFormat="1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</row>
  </sheetData>
  <sheetProtection algorithmName="SHA-512" hashValue="ZPNW4MSrtIoMnQrooLHAt5h6Z+M3wtkxLMktZ03yQQyNlg7GgoLDi1kgAuMC3R9kgT+kiFN9favH9GwYkRd2rA==" saltValue="kw+IxXKkS42HTzFW7V2+sA==" spinCount="100000" sheet="1" objects="1" scenarios="1"/>
  <conditionalFormatting sqref="B26:AT43">
    <cfRule type="expression" dxfId="5" priority="2">
      <formula>IF(ISNA(B$24),TRUE,IF(B$24="",TRUE,FALSE))</formula>
    </cfRule>
  </conditionalFormatting>
  <pageMargins left="0.7" right="0.7" top="0.75" bottom="0.75" header="0.3" footer="0.3"/>
  <pageSetup paperSize="9" orientation="portrait" verticalDpi="0" r:id="rId1"/>
  <ignoredErrors>
    <ignoredError sqref="D15:F1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386EE76-ACAC-43B1-BEE3-7301679755B8}">
            <xm:f>'Set-up'!$F$15='Set-up'!$V$8</xm:f>
            <x14:dxf>
              <font>
                <b val="0"/>
                <i/>
                <color theme="0" tint="-0.14996795556505021"/>
              </font>
            </x14:dxf>
          </x14:cfRule>
          <xm:sqref>A8:F8 A32:AT32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5F18-5309-47E8-B5A3-20E37743F7CF}">
  <dimension ref="A1:AL70"/>
  <sheetViews>
    <sheetView topLeftCell="B3" workbookViewId="0">
      <pane ySplit="5" topLeftCell="A8" activePane="bottomLeft" state="frozen"/>
      <selection activeCell="B3" sqref="B3"/>
      <selection pane="bottomLeft" activeCell="B4" sqref="B4"/>
    </sheetView>
  </sheetViews>
  <sheetFormatPr defaultColWidth="9.140625" defaultRowHeight="15" x14ac:dyDescent="0.25"/>
  <cols>
    <col min="1" max="1" width="8.85546875" style="56" hidden="1" customWidth="1"/>
    <col min="2" max="2" width="58.42578125" style="56" bestFit="1" customWidth="1"/>
    <col min="3" max="3" width="14.85546875" style="62" customWidth="1"/>
    <col min="4" max="13" width="26.7109375" style="56" customWidth="1"/>
    <col min="14" max="17" width="9.140625" style="56"/>
    <col min="18" max="38" width="11.28515625" style="56" hidden="1" customWidth="1"/>
    <col min="39" max="16384" width="9.140625" style="56"/>
  </cols>
  <sheetData>
    <row r="1" spans="1:38" hidden="1" x14ac:dyDescent="0.25">
      <c r="C1" s="59"/>
      <c r="D1" s="60">
        <v>1</v>
      </c>
      <c r="E1" s="60">
        <v>2</v>
      </c>
      <c r="F1" s="60">
        <v>3</v>
      </c>
      <c r="G1" s="60">
        <v>4</v>
      </c>
      <c r="H1" s="60">
        <v>5</v>
      </c>
      <c r="I1" s="60">
        <v>6</v>
      </c>
      <c r="J1" s="60">
        <v>7</v>
      </c>
      <c r="K1" s="60">
        <v>8</v>
      </c>
      <c r="L1" s="60">
        <v>9</v>
      </c>
      <c r="M1" s="60">
        <v>10</v>
      </c>
    </row>
    <row r="2" spans="1:38" hidden="1" x14ac:dyDescent="0.25">
      <c r="C2" s="59"/>
      <c r="D2" s="60" t="str">
        <f>D4</f>
        <v>1 Projektledning och kommunikation</v>
      </c>
      <c r="E2" s="60" t="e">
        <f t="shared" ref="E2:M2" si="0">E4</f>
        <v>#N/A</v>
      </c>
      <c r="F2" s="60" t="e">
        <f t="shared" si="0"/>
        <v>#N/A</v>
      </c>
      <c r="G2" s="60" t="e">
        <f t="shared" si="0"/>
        <v>#N/A</v>
      </c>
      <c r="H2" s="60" t="e">
        <f t="shared" si="0"/>
        <v>#N/A</v>
      </c>
      <c r="I2" s="60" t="e">
        <f t="shared" si="0"/>
        <v>#N/A</v>
      </c>
      <c r="J2" s="60" t="e">
        <f t="shared" si="0"/>
        <v>#N/A</v>
      </c>
      <c r="K2" s="60" t="e">
        <f t="shared" si="0"/>
        <v>#N/A</v>
      </c>
      <c r="L2" s="60" t="e">
        <f t="shared" si="0"/>
        <v>#N/A</v>
      </c>
      <c r="M2" s="60" t="e">
        <f t="shared" si="0"/>
        <v>#N/A</v>
      </c>
    </row>
    <row r="3" spans="1:38" hidden="1" x14ac:dyDescent="0.25"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R3" s="61" t="s">
        <v>66</v>
      </c>
      <c r="S3" s="61"/>
      <c r="T3" s="61"/>
      <c r="U3" s="61"/>
      <c r="V3" s="61"/>
      <c r="W3" s="61"/>
      <c r="X3" s="61"/>
      <c r="Y3" s="61"/>
      <c r="Z3" s="61"/>
      <c r="AA3" s="61"/>
      <c r="AC3" s="61" t="s">
        <v>66</v>
      </c>
      <c r="AD3" s="61"/>
      <c r="AE3" s="61"/>
      <c r="AF3" s="61"/>
      <c r="AG3" s="61"/>
      <c r="AH3" s="61"/>
      <c r="AI3" s="61"/>
      <c r="AJ3" s="61"/>
      <c r="AK3" s="61"/>
      <c r="AL3" s="61"/>
    </row>
    <row r="4" spans="1:38" s="96" customFormat="1" ht="49.9" customHeight="1" x14ac:dyDescent="0.35">
      <c r="B4" s="97" t="s">
        <v>73</v>
      </c>
      <c r="C4" s="98" t="s">
        <v>24</v>
      </c>
      <c r="D4" s="99" t="str">
        <f>VLOOKUP(D1,'Set-up'!$U$22:$V$31,2,FALSE)</f>
        <v>1 Projektledning och kommunikation</v>
      </c>
      <c r="E4" s="99" t="e">
        <f>VLOOKUP(E1,'Set-up'!$U$22:$V$31,2,FALSE)</f>
        <v>#N/A</v>
      </c>
      <c r="F4" s="99" t="e">
        <f>VLOOKUP(F1,'Set-up'!$U$22:$V$31,2,FALSE)</f>
        <v>#N/A</v>
      </c>
      <c r="G4" s="99" t="e">
        <f>VLOOKUP(G1,'Set-up'!$U$22:$V$31,2,FALSE)</f>
        <v>#N/A</v>
      </c>
      <c r="H4" s="99" t="e">
        <f>VLOOKUP(H1,'Set-up'!$U$22:$V$31,2,FALSE)</f>
        <v>#N/A</v>
      </c>
      <c r="I4" s="99" t="e">
        <f>VLOOKUP(I1,'Set-up'!$U$22:$V$31,2,FALSE)</f>
        <v>#N/A</v>
      </c>
      <c r="J4" s="99" t="e">
        <f>VLOOKUP(J1,'Set-up'!$U$22:$V$31,2,FALSE)</f>
        <v>#N/A</v>
      </c>
      <c r="K4" s="99" t="e">
        <f>VLOOKUP(K1,'Set-up'!$U$22:$V$31,2,FALSE)</f>
        <v>#N/A</v>
      </c>
      <c r="L4" s="99" t="e">
        <f>VLOOKUP(L1,'Set-up'!$U$22:$V$31,2,FALSE)</f>
        <v>#N/A</v>
      </c>
      <c r="M4" s="99" t="e">
        <f>VLOOKUP(M1,'Set-up'!$U$22:$V$31,2,FALSE)</f>
        <v>#N/A</v>
      </c>
      <c r="R4" s="100" t="s">
        <v>109</v>
      </c>
      <c r="S4" s="100" t="str">
        <f>IF('Set-up'!F15='Set-up'!V7,"Ja","Nei")</f>
        <v>Ja</v>
      </c>
      <c r="T4" s="100"/>
      <c r="U4" s="100"/>
      <c r="V4" s="100"/>
      <c r="W4" s="100"/>
      <c r="X4" s="100"/>
      <c r="Y4" s="100"/>
      <c r="Z4" s="100"/>
      <c r="AA4" s="100"/>
      <c r="AB4" s="97"/>
      <c r="AC4" s="100" t="s">
        <v>67</v>
      </c>
      <c r="AD4" s="100" t="str">
        <f>IF('Set-up'!F16='Set-up'!W7,"Ja","Nei")</f>
        <v>Ja</v>
      </c>
      <c r="AE4" s="100"/>
      <c r="AF4" s="100"/>
      <c r="AG4" s="100"/>
      <c r="AH4" s="100"/>
      <c r="AI4" s="100"/>
      <c r="AJ4" s="100"/>
      <c r="AK4" s="100"/>
      <c r="AL4" s="100"/>
    </row>
    <row r="5" spans="1:38" ht="15.75" x14ac:dyDescent="0.25">
      <c r="B5" s="64" t="s">
        <v>30</v>
      </c>
      <c r="C5" s="65">
        <f>SUM(D5:M5)</f>
        <v>0</v>
      </c>
      <c r="D5" s="55">
        <f t="shared" ref="D5:M5" si="1">(SUMIF($A:$A,"Sverige",D:D))+(SUMIF($A:$A,"Danmark",D:D))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55">
        <f t="shared" si="1"/>
        <v>0</v>
      </c>
      <c r="I5" s="55">
        <f t="shared" si="1"/>
        <v>0</v>
      </c>
      <c r="J5" s="55">
        <f t="shared" si="1"/>
        <v>0</v>
      </c>
      <c r="K5" s="55">
        <f t="shared" si="1"/>
        <v>0</v>
      </c>
      <c r="L5" s="55">
        <f t="shared" si="1"/>
        <v>0</v>
      </c>
      <c r="M5" s="55">
        <f t="shared" si="1"/>
        <v>0</v>
      </c>
      <c r="R5" s="66">
        <v>1</v>
      </c>
      <c r="S5" s="66">
        <v>2</v>
      </c>
      <c r="T5" s="66">
        <v>3</v>
      </c>
      <c r="U5" s="66">
        <v>4</v>
      </c>
      <c r="V5" s="66">
        <v>5</v>
      </c>
      <c r="W5" s="66">
        <v>6</v>
      </c>
      <c r="X5" s="66">
        <v>7</v>
      </c>
      <c r="Y5" s="66">
        <v>8</v>
      </c>
      <c r="Z5" s="66">
        <v>9</v>
      </c>
      <c r="AA5" s="66">
        <v>10</v>
      </c>
      <c r="AB5" s="67"/>
      <c r="AC5" s="66">
        <v>1</v>
      </c>
      <c r="AD5" s="66">
        <v>2</v>
      </c>
      <c r="AE5" s="66">
        <v>3</v>
      </c>
      <c r="AF5" s="66">
        <v>4</v>
      </c>
      <c r="AG5" s="66">
        <v>5</v>
      </c>
      <c r="AH5" s="66">
        <v>6</v>
      </c>
      <c r="AI5" s="66">
        <v>7</v>
      </c>
      <c r="AJ5" s="66">
        <v>8</v>
      </c>
      <c r="AK5" s="66">
        <v>9</v>
      </c>
      <c r="AL5" s="66">
        <v>10</v>
      </c>
    </row>
    <row r="6" spans="1:38" ht="15.75" x14ac:dyDescent="0.25">
      <c r="B6" s="64" t="s">
        <v>31</v>
      </c>
      <c r="C6" s="65">
        <f t="shared" ref="C6:C7" si="2">SUM(D6:M6)</f>
        <v>0</v>
      </c>
      <c r="D6" s="55">
        <f t="shared" ref="D6:M6" si="3">SUMIF($A:$A,"Norge",D:D)</f>
        <v>0</v>
      </c>
      <c r="E6" s="55">
        <f t="shared" si="3"/>
        <v>0</v>
      </c>
      <c r="F6" s="55">
        <f t="shared" si="3"/>
        <v>0</v>
      </c>
      <c r="G6" s="55">
        <f t="shared" si="3"/>
        <v>0</v>
      </c>
      <c r="H6" s="55">
        <f t="shared" si="3"/>
        <v>0</v>
      </c>
      <c r="I6" s="55">
        <f t="shared" si="3"/>
        <v>0</v>
      </c>
      <c r="J6" s="55">
        <f t="shared" si="3"/>
        <v>0</v>
      </c>
      <c r="K6" s="55">
        <f t="shared" si="3"/>
        <v>0</v>
      </c>
      <c r="L6" s="55">
        <f t="shared" si="3"/>
        <v>0</v>
      </c>
      <c r="M6" s="55">
        <f t="shared" si="3"/>
        <v>0</v>
      </c>
      <c r="R6" s="61" t="str">
        <f>D4</f>
        <v>1 Projektledning och kommunikation</v>
      </c>
      <c r="S6" s="61" t="e">
        <f t="shared" ref="S6:Z6" si="4">E4</f>
        <v>#N/A</v>
      </c>
      <c r="T6" s="61" t="e">
        <f t="shared" si="4"/>
        <v>#N/A</v>
      </c>
      <c r="U6" s="61" t="e">
        <f t="shared" si="4"/>
        <v>#N/A</v>
      </c>
      <c r="V6" s="61" t="e">
        <f t="shared" si="4"/>
        <v>#N/A</v>
      </c>
      <c r="W6" s="61" t="e">
        <f t="shared" si="4"/>
        <v>#N/A</v>
      </c>
      <c r="X6" s="61" t="e">
        <f t="shared" si="4"/>
        <v>#N/A</v>
      </c>
      <c r="Y6" s="61" t="e">
        <f t="shared" si="4"/>
        <v>#N/A</v>
      </c>
      <c r="Z6" s="61" t="e">
        <f t="shared" si="4"/>
        <v>#N/A</v>
      </c>
      <c r="AA6" s="61" t="e">
        <f>M4</f>
        <v>#N/A</v>
      </c>
      <c r="AC6" s="61" t="str">
        <f>D4</f>
        <v>1 Projektledning och kommunikation</v>
      </c>
      <c r="AD6" s="61" t="e">
        <f t="shared" ref="AD6:AL6" si="5">E4</f>
        <v>#N/A</v>
      </c>
      <c r="AE6" s="61" t="e">
        <f t="shared" si="5"/>
        <v>#N/A</v>
      </c>
      <c r="AF6" s="61" t="e">
        <f t="shared" si="5"/>
        <v>#N/A</v>
      </c>
      <c r="AG6" s="61" t="e">
        <f t="shared" si="5"/>
        <v>#N/A</v>
      </c>
      <c r="AH6" s="61" t="e">
        <f t="shared" si="5"/>
        <v>#N/A</v>
      </c>
      <c r="AI6" s="61" t="e">
        <f t="shared" si="5"/>
        <v>#N/A</v>
      </c>
      <c r="AJ6" s="61" t="e">
        <f t="shared" si="5"/>
        <v>#N/A</v>
      </c>
      <c r="AK6" s="61" t="e">
        <f t="shared" si="5"/>
        <v>#N/A</v>
      </c>
      <c r="AL6" s="61" t="e">
        <f t="shared" si="5"/>
        <v>#N/A</v>
      </c>
    </row>
    <row r="7" spans="1:38" ht="17.45" customHeight="1" x14ac:dyDescent="0.25">
      <c r="B7" s="64" t="s">
        <v>24</v>
      </c>
      <c r="C7" s="65">
        <f t="shared" si="2"/>
        <v>0</v>
      </c>
      <c r="D7" s="55">
        <f>SUM(D5:D6)</f>
        <v>0</v>
      </c>
      <c r="E7" s="55">
        <f t="shared" ref="E7:M7" si="6">SUM(E5:E6)</f>
        <v>0</v>
      </c>
      <c r="F7" s="55">
        <f t="shared" si="6"/>
        <v>0</v>
      </c>
      <c r="G7" s="55">
        <f t="shared" si="6"/>
        <v>0</v>
      </c>
      <c r="H7" s="55">
        <f t="shared" si="6"/>
        <v>0</v>
      </c>
      <c r="I7" s="55">
        <f t="shared" si="6"/>
        <v>0</v>
      </c>
      <c r="J7" s="55">
        <f t="shared" si="6"/>
        <v>0</v>
      </c>
      <c r="K7" s="55">
        <f t="shared" si="6"/>
        <v>0</v>
      </c>
      <c r="L7" s="55">
        <f t="shared" si="6"/>
        <v>0</v>
      </c>
      <c r="M7" s="55">
        <f t="shared" si="6"/>
        <v>0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1:38" x14ac:dyDescent="0.25"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R8" s="61"/>
      <c r="S8" s="61"/>
      <c r="T8" s="61"/>
      <c r="U8" s="61"/>
      <c r="V8" s="61"/>
      <c r="W8" s="61"/>
      <c r="X8" s="61"/>
      <c r="Y8" s="61"/>
      <c r="Z8" s="61"/>
      <c r="AA8" s="61"/>
      <c r="AC8" s="61"/>
      <c r="AD8" s="61"/>
      <c r="AE8" s="61"/>
      <c r="AF8" s="61"/>
      <c r="AG8" s="61"/>
      <c r="AH8" s="61"/>
      <c r="AI8" s="61"/>
      <c r="AJ8" s="61"/>
      <c r="AK8" s="61"/>
      <c r="AL8" s="61"/>
    </row>
    <row r="9" spans="1:38" x14ac:dyDescent="0.25">
      <c r="A9" s="56" t="str">
        <f>VLOOKUP(B9,'Set-up'!$BG$35:$BH$79,2,FALSE)</f>
        <v/>
      </c>
      <c r="B9" s="56" t="str">
        <f>IF(Partner_ALLA_start="","",Partner_ALLA_start)</f>
        <v/>
      </c>
      <c r="C9" s="57" t="str">
        <f>IF(B9="","",(SUM(D9:M9)))</f>
        <v/>
      </c>
      <c r="D9" s="58" t="str">
        <f>IF($B9="","",R9+AC9+(IF($A9="Norge",(SUMIFS('NO kostnader'!$O:$O,'NO kostnader'!$C:$C,Aktivitetsbudget!$B9,'NO kostnader'!$A:$A,Aktivitetsbudget!D$4)),(SUMIFS('EU kostnader'!$F:$F,'EU kostnader'!$C:$C,Aktivitetsbudget!$B9,'EU kostnader'!$A:$A,Aktivitetsbudget!D$4)))))</f>
        <v/>
      </c>
      <c r="E9" s="58" t="str">
        <f>IF($B9="","",S9+AD9+(IF($A9="Norge",(SUMIFS('NO kostnader'!$O:$O,'NO kostnader'!$C:$C,Aktivitetsbudget!$B9,'NO kostnader'!$A:$A,Aktivitetsbudget!E$4)),(SUMIFS('EU kostnader'!$F:$F,'EU kostnader'!$C:$C,Aktivitetsbudget!$B9,'EU kostnader'!$A:$A,Aktivitetsbudget!E$4)))))</f>
        <v/>
      </c>
      <c r="F9" s="58" t="str">
        <f>IF($B9="","",T9+AE9+(IF($A9="Norge",(SUMIFS('NO kostnader'!$O:$O,'NO kostnader'!$C:$C,Aktivitetsbudget!$B9,'NO kostnader'!$A:$A,Aktivitetsbudget!F$4)),(SUMIFS('EU kostnader'!$F:$F,'EU kostnader'!$C:$C,Aktivitetsbudget!$B9,'EU kostnader'!$A:$A,Aktivitetsbudget!F$4)))))</f>
        <v/>
      </c>
      <c r="G9" s="58" t="str">
        <f>IF($B9="","",U9+AF9+(IF($A9="Norge",(SUMIFS('NO kostnader'!$O:$O,'NO kostnader'!$C:$C,Aktivitetsbudget!$B9,'NO kostnader'!$A:$A,Aktivitetsbudget!G$4)),(SUMIFS('EU kostnader'!$F:$F,'EU kostnader'!$C:$C,Aktivitetsbudget!$B9,'EU kostnader'!$A:$A,Aktivitetsbudget!G$4)))))</f>
        <v/>
      </c>
      <c r="H9" s="58" t="str">
        <f>IF($B9="","",V9+AG9+(IF($A9="Norge",(SUMIFS('NO kostnader'!$O:$O,'NO kostnader'!$C:$C,Aktivitetsbudget!$B9,'NO kostnader'!$A:$A,Aktivitetsbudget!H$4)),(SUMIFS('EU kostnader'!$F:$F,'EU kostnader'!$C:$C,Aktivitetsbudget!$B9,'EU kostnader'!$A:$A,Aktivitetsbudget!H$4)))))</f>
        <v/>
      </c>
      <c r="I9" s="58" t="str">
        <f>IF($B9="","",W9+AH9+(IF($A9="Norge",(SUMIFS('NO kostnader'!$O:$O,'NO kostnader'!$C:$C,Aktivitetsbudget!$B9,'NO kostnader'!$A:$A,Aktivitetsbudget!I$4)),(SUMIFS('EU kostnader'!$F:$F,'EU kostnader'!$C:$C,Aktivitetsbudget!$B9,'EU kostnader'!$A:$A,Aktivitetsbudget!I$4)))))</f>
        <v/>
      </c>
      <c r="J9" s="58" t="str">
        <f>IF($B9="","",X9+AI9+(IF($A9="Norge",(SUMIFS('NO kostnader'!$O:$O,'NO kostnader'!$C:$C,Aktivitetsbudget!$B9,'NO kostnader'!$A:$A,Aktivitetsbudget!J$4)),(SUMIFS('EU kostnader'!$F:$F,'EU kostnader'!$C:$C,Aktivitetsbudget!$B9,'EU kostnader'!$A:$A,Aktivitetsbudget!J$4)))))</f>
        <v/>
      </c>
      <c r="K9" s="58" t="str">
        <f>IF($B9="","",Y9+AJ9+(IF($A9="Norge",(SUMIFS('NO kostnader'!$O:$O,'NO kostnader'!$C:$C,Aktivitetsbudget!$B9,'NO kostnader'!$A:$A,Aktivitetsbudget!K$4)),(SUMIFS('EU kostnader'!$F:$F,'EU kostnader'!$C:$C,Aktivitetsbudget!$B9,'EU kostnader'!$A:$A,Aktivitetsbudget!K$4)))))</f>
        <v/>
      </c>
      <c r="L9" s="58" t="str">
        <f>IF($B9="","",Z9+AK9+(IF($A9="Norge",(SUMIFS('NO kostnader'!$O:$O,'NO kostnader'!$C:$C,Aktivitetsbudget!$B9,'NO kostnader'!$A:$A,Aktivitetsbudget!L$4)),(SUMIFS('EU kostnader'!$F:$F,'EU kostnader'!$C:$C,Aktivitetsbudget!$B9,'EU kostnader'!$A:$A,Aktivitetsbudget!L$4)))))</f>
        <v/>
      </c>
      <c r="M9" s="58" t="str">
        <f>IF($B9="","",AA9+AL9+(IF($A9="Norge",(SUMIFS('NO kostnader'!$O:$O,'NO kostnader'!$C:$C,Aktivitetsbudget!$B9,'NO kostnader'!$A:$A,Aktivitetsbudget!M$4)),(SUMIFS('EU kostnader'!$F:$F,'EU kostnader'!$C:$C,Aktivitetsbudget!$B9,'EU kostnader'!$A:$A,Aktivitetsbudget!M$4)))))</f>
        <v/>
      </c>
      <c r="R9" s="61">
        <f>IF($S$4="Nei",0,(IF($A9="Norge",(ROUND((((SUMIFS('NO kostnader'!$O:$O,'NO kostnader'!$C:$C,Aktivitetsbudget!$B9,'NO kostnader'!$A:$A,Aktivitetsbudget!R$6,'NO kostnader'!$D:$D,"Personal"))*0.15)),0)),(ROUND((((SUMIFS('EU kostnader'!$F:$F,'EU kostnader'!$C:$C,Aktivitetsbudget!$B9,'EU kostnader'!$A:$A,Aktivitetsbudget!R$6,'EU kostnader'!$D:$D,"Personal"))*0.15)),0)))))</f>
        <v>0</v>
      </c>
      <c r="S9" s="61">
        <f>IF($S$4="Nei",0,(IF($A9="Norge",(ROUND((((SUMIFS('NO kostnader'!$O:$O,'NO kostnader'!$C:$C,Aktivitetsbudget!$B9,'NO kostnader'!$A:$A,Aktivitetsbudget!S$6,'NO kostnader'!$D:$D,"Personal"))*0.15)),0)),(ROUND((((SUMIFS('EU kostnader'!$F:$F,'EU kostnader'!$C:$C,Aktivitetsbudget!$B9,'EU kostnader'!$A:$A,Aktivitetsbudget!S$6,'EU kostnader'!$D:$D,"Personal"))*0.15)),0)))))</f>
        <v>0</v>
      </c>
      <c r="T9" s="61">
        <f>IF($S$4="Nei",0,(IF($A9="Norge",(ROUND((((SUMIFS('NO kostnader'!$O:$O,'NO kostnader'!$C:$C,Aktivitetsbudget!$B9,'NO kostnader'!$A:$A,Aktivitetsbudget!T$6,'NO kostnader'!$D:$D,"Personal"))*0.15)),0)),(ROUND((((SUMIFS('EU kostnader'!$F:$F,'EU kostnader'!$C:$C,Aktivitetsbudget!$B9,'EU kostnader'!$A:$A,Aktivitetsbudget!T$6,'EU kostnader'!$D:$D,"Personal"))*0.15)),0)))))</f>
        <v>0</v>
      </c>
      <c r="U9" s="61">
        <f>IF($S$4="Nei",0,(IF($A9="Norge",(ROUND((((SUMIFS('NO kostnader'!$O:$O,'NO kostnader'!$C:$C,Aktivitetsbudget!$B9,'NO kostnader'!$A:$A,Aktivitetsbudget!U$6,'NO kostnader'!$D:$D,"Personal"))*0.15)),0)),(ROUND((((SUMIFS('EU kostnader'!$F:$F,'EU kostnader'!$C:$C,Aktivitetsbudget!$B9,'EU kostnader'!$A:$A,Aktivitetsbudget!U$6,'EU kostnader'!$D:$D,"Personal"))*0.15)),0)))))</f>
        <v>0</v>
      </c>
      <c r="V9" s="61">
        <f>IF($S$4="Nei",0,(IF($A9="Norge",(ROUND((((SUMIFS('NO kostnader'!$O:$O,'NO kostnader'!$C:$C,Aktivitetsbudget!$B9,'NO kostnader'!$A:$A,Aktivitetsbudget!V$6,'NO kostnader'!$D:$D,"Personal"))*0.15)),0)),(ROUND((((SUMIFS('EU kostnader'!$F:$F,'EU kostnader'!$C:$C,Aktivitetsbudget!$B9,'EU kostnader'!$A:$A,Aktivitetsbudget!V$6,'EU kostnader'!$D:$D,"Personal"))*0.15)),0)))))</f>
        <v>0</v>
      </c>
      <c r="W9" s="61">
        <f>IF($S$4="Nei",0,(IF($A9="Norge",(ROUND((((SUMIFS('NO kostnader'!$O:$O,'NO kostnader'!$C:$C,Aktivitetsbudget!$B9,'NO kostnader'!$A:$A,Aktivitetsbudget!W$6,'NO kostnader'!$D:$D,"Personal"))*0.15)),0)),(ROUND((((SUMIFS('EU kostnader'!$F:$F,'EU kostnader'!$C:$C,Aktivitetsbudget!$B9,'EU kostnader'!$A:$A,Aktivitetsbudget!W$6,'EU kostnader'!$D:$D,"Personal"))*0.15)),0)))))</f>
        <v>0</v>
      </c>
      <c r="X9" s="61">
        <f>IF($S$4="Nei",0,(IF($A9="Norge",(ROUND((((SUMIFS('NO kostnader'!$O:$O,'NO kostnader'!$C:$C,Aktivitetsbudget!$B9,'NO kostnader'!$A:$A,Aktivitetsbudget!X$6,'NO kostnader'!$D:$D,"Personal"))*0.15)),0)),(ROUND((((SUMIFS('EU kostnader'!$F:$F,'EU kostnader'!$C:$C,Aktivitetsbudget!$B9,'EU kostnader'!$A:$A,Aktivitetsbudget!X$6,'EU kostnader'!$D:$D,"Personal"))*0.15)),0)))))</f>
        <v>0</v>
      </c>
      <c r="Y9" s="61">
        <f>IF($S$4="Nei",0,(IF($A9="Norge",(ROUND((((SUMIFS('NO kostnader'!$O:$O,'NO kostnader'!$C:$C,Aktivitetsbudget!$B9,'NO kostnader'!$A:$A,Aktivitetsbudget!Y$6,'NO kostnader'!$D:$D,"Personal"))*0.15)),0)),(ROUND((((SUMIFS('EU kostnader'!$F:$F,'EU kostnader'!$C:$C,Aktivitetsbudget!$B9,'EU kostnader'!$A:$A,Aktivitetsbudget!Y$6,'EU kostnader'!$D:$D,"Personal"))*0.15)),0)))))</f>
        <v>0</v>
      </c>
      <c r="Z9" s="61">
        <f>IF($S$4="Nei",0,(IF($A9="Norge",(ROUND((((SUMIFS('NO kostnader'!$O:$O,'NO kostnader'!$C:$C,Aktivitetsbudget!$B9,'NO kostnader'!$A:$A,Aktivitetsbudget!Z$6,'NO kostnader'!$D:$D,"Personal"))*0.15)),0)),(ROUND((((SUMIFS('EU kostnader'!$F:$F,'EU kostnader'!$C:$C,Aktivitetsbudget!$B9,'EU kostnader'!$A:$A,Aktivitetsbudget!Z$6,'EU kostnader'!$D:$D,"Personal"))*0.15)),0)))))</f>
        <v>0</v>
      </c>
      <c r="AA9" s="61">
        <f>IF($S$4="Nei",0,(IF($A9="Norge",(ROUND((((SUMIFS('NO kostnader'!$O:$O,'NO kostnader'!$C:$C,Aktivitetsbudget!$B9,'NO kostnader'!$A:$A,Aktivitetsbudget!AA$6,'NO kostnader'!$D:$D,"Personal"))*0.15)),0)),(ROUND((((SUMIFS('EU kostnader'!$F:$F,'EU kostnader'!$C:$C,Aktivitetsbudget!$B9,'EU kostnader'!$A:$A,Aktivitetsbudget!AA$6,'EU kostnader'!$D:$D,"Personal"))*0.15)),0)))))</f>
        <v>0</v>
      </c>
      <c r="AC9" s="61">
        <f>IF($AD$4="Nei",0,(IF($A9="Norge",(ROUND((((SUMIFS('NO kostnader'!$O:$O,'NO kostnader'!$C:$C,Aktivitetsbudget!$B9,'NO kostnader'!$A:$A,Aktivitetsbudget!AC$6,'NO kostnader'!$D:$D,"Personal"))*0.06)),0)),(ROUND((((SUMIFS('EU kostnader'!$F:$F,'EU kostnader'!$C:$C,Aktivitetsbudget!$B9,'EU kostnader'!$A:$A,Aktivitetsbudget!AC$6,'EU kostnader'!$D:$D,"Personal"))*0.06)),0)))))</f>
        <v>0</v>
      </c>
      <c r="AD9" s="61">
        <f>IF($AD$4="Nei",0,(IF($A9="Norge",(ROUND((((SUMIFS('NO kostnader'!$O:$O,'NO kostnader'!$C:$C,Aktivitetsbudget!$B9,'NO kostnader'!$A:$A,Aktivitetsbudget!AD$6,'NO kostnader'!$D:$D,"Personal"))*0.06)),0)),(ROUND((((SUMIFS('EU kostnader'!$F:$F,'EU kostnader'!$C:$C,Aktivitetsbudget!$B9,'EU kostnader'!$A:$A,Aktivitetsbudget!AD$6,'EU kostnader'!$D:$D,"Personal"))*0.06)),0)))))</f>
        <v>0</v>
      </c>
      <c r="AE9" s="61">
        <f>IF($AD$4="Nei",0,(IF($A9="Norge",(ROUND((((SUMIFS('NO kostnader'!$O:$O,'NO kostnader'!$C:$C,Aktivitetsbudget!$B9,'NO kostnader'!$A:$A,Aktivitetsbudget!AE$6,'NO kostnader'!$D:$D,"Personal"))*0.06)),0)),(ROUND((((SUMIFS('EU kostnader'!$F:$F,'EU kostnader'!$C:$C,Aktivitetsbudget!$B9,'EU kostnader'!$A:$A,Aktivitetsbudget!AE$6,'EU kostnader'!$D:$D,"Personal"))*0.06)),0)))))</f>
        <v>0</v>
      </c>
      <c r="AF9" s="61">
        <f>IF($AD$4="Nei",0,(IF($A9="Norge",(ROUND((((SUMIFS('NO kostnader'!$O:$O,'NO kostnader'!$C:$C,Aktivitetsbudget!$B9,'NO kostnader'!$A:$A,Aktivitetsbudget!AF$6,'NO kostnader'!$D:$D,"Personal"))*0.06)),0)),(ROUND((((SUMIFS('EU kostnader'!$F:$F,'EU kostnader'!$C:$C,Aktivitetsbudget!$B9,'EU kostnader'!$A:$A,Aktivitetsbudget!AF$6,'EU kostnader'!$D:$D,"Personal"))*0.06)),0)))))</f>
        <v>0</v>
      </c>
      <c r="AG9" s="61">
        <f>IF($AD$4="Nei",0,(IF($A9="Norge",(ROUND((((SUMIFS('NO kostnader'!$O:$O,'NO kostnader'!$C:$C,Aktivitetsbudget!$B9,'NO kostnader'!$A:$A,Aktivitetsbudget!AG$6,'NO kostnader'!$D:$D,"Personal"))*0.06)),0)),(ROUND((((SUMIFS('EU kostnader'!$F:$F,'EU kostnader'!$C:$C,Aktivitetsbudget!$B9,'EU kostnader'!$A:$A,Aktivitetsbudget!AG$6,'EU kostnader'!$D:$D,"Personal"))*0.06)),0)))))</f>
        <v>0</v>
      </c>
      <c r="AH9" s="61">
        <f>IF($AD$4="Nei",0,(IF($A9="Norge",(ROUND((((SUMIFS('NO kostnader'!$O:$O,'NO kostnader'!$C:$C,Aktivitetsbudget!$B9,'NO kostnader'!$A:$A,Aktivitetsbudget!AH$6,'NO kostnader'!$D:$D,"Personal"))*0.06)),0)),(ROUND((((SUMIFS('EU kostnader'!$F:$F,'EU kostnader'!$C:$C,Aktivitetsbudget!$B9,'EU kostnader'!$A:$A,Aktivitetsbudget!AH$6,'EU kostnader'!$D:$D,"Personal"))*0.06)),0)))))</f>
        <v>0</v>
      </c>
      <c r="AI9" s="61">
        <f>IF($AD$4="Nei",0,(IF($A9="Norge",(ROUND((((SUMIFS('NO kostnader'!$O:$O,'NO kostnader'!$C:$C,Aktivitetsbudget!$B9,'NO kostnader'!$A:$A,Aktivitetsbudget!AI$6,'NO kostnader'!$D:$D,"Personal"))*0.06)),0)),(ROUND((((SUMIFS('EU kostnader'!$F:$F,'EU kostnader'!$C:$C,Aktivitetsbudget!$B9,'EU kostnader'!$A:$A,Aktivitetsbudget!AI$6,'EU kostnader'!$D:$D,"Personal"))*0.06)),0)))))</f>
        <v>0</v>
      </c>
      <c r="AJ9" s="61">
        <f>IF($AD$4="Nei",0,(IF($A9="Norge",(ROUND((((SUMIFS('NO kostnader'!$O:$O,'NO kostnader'!$C:$C,Aktivitetsbudget!$B9,'NO kostnader'!$A:$A,Aktivitetsbudget!AJ$6,'NO kostnader'!$D:$D,"Personal"))*0.06)),0)),(ROUND((((SUMIFS('EU kostnader'!$F:$F,'EU kostnader'!$C:$C,Aktivitetsbudget!$B9,'EU kostnader'!$A:$A,Aktivitetsbudget!AJ$6,'EU kostnader'!$D:$D,"Personal"))*0.06)),0)))))</f>
        <v>0</v>
      </c>
      <c r="AK9" s="61">
        <f>IF($AD$4="Nei",0,(IF($A9="Norge",(ROUND((((SUMIFS('NO kostnader'!$O:$O,'NO kostnader'!$C:$C,Aktivitetsbudget!$B9,'NO kostnader'!$A:$A,Aktivitetsbudget!AK$6,'NO kostnader'!$D:$D,"Personal"))*0.06)),0)),(ROUND((((SUMIFS('EU kostnader'!$F:$F,'EU kostnader'!$C:$C,Aktivitetsbudget!$B9,'EU kostnader'!$A:$A,Aktivitetsbudget!AK$6,'EU kostnader'!$D:$D,"Personal"))*0.06)),0)))))</f>
        <v>0</v>
      </c>
      <c r="AL9" s="61">
        <f>IF($AD$4="Nei",0,(IF($A9="Norge",(ROUND((((SUMIFS('NO kostnader'!$O:$O,'NO kostnader'!$C:$C,Aktivitetsbudget!$B9,'NO kostnader'!$A:$A,Aktivitetsbudget!AL$6,'NO kostnader'!$D:$D,"Personal"))*0.06)),0)),(ROUND((((SUMIFS('EU kostnader'!$F:$F,'EU kostnader'!$C:$C,Aktivitetsbudget!$B9,'EU kostnader'!$A:$A,Aktivitetsbudget!AL$6,'EU kostnader'!$D:$D,"Personal"))*0.06)),0)))))</f>
        <v>0</v>
      </c>
    </row>
    <row r="10" spans="1:38" x14ac:dyDescent="0.25">
      <c r="A10" s="56" t="str">
        <f>VLOOKUP(B10,'Set-up'!$BG$35:$BH$79,2,FALSE)</f>
        <v/>
      </c>
      <c r="B10" s="56" t="str">
        <f>IF('Set-up'!BG36="","",'Set-up'!BG36)</f>
        <v/>
      </c>
      <c r="C10" s="57" t="str">
        <f>IF(B10="","",(SUM(D10:M10)))</f>
        <v/>
      </c>
      <c r="D10" s="58" t="str">
        <f>IF($B10="","",R10+AC10+(IF($A10="Norge",(SUMIFS('NO kostnader'!$O:$O,'NO kostnader'!$C:$C,Aktivitetsbudget!$B10,'NO kostnader'!$A:$A,Aktivitetsbudget!D$4)),(SUMIFS('EU kostnader'!$F:$F,'EU kostnader'!$C:$C,Aktivitetsbudget!$B10,'EU kostnader'!$A:$A,Aktivitetsbudget!D$4)))))</f>
        <v/>
      </c>
      <c r="E10" s="58" t="str">
        <f>IF($B10="","",S10+AD10+(IF($A10="Norge",(SUMIFS('NO kostnader'!$O:$O,'NO kostnader'!$C:$C,Aktivitetsbudget!$B10,'NO kostnader'!$A:$A,Aktivitetsbudget!E$4)),(SUMIFS('EU kostnader'!$F:$F,'EU kostnader'!$C:$C,Aktivitetsbudget!$B10,'EU kostnader'!$A:$A,Aktivitetsbudget!E$4)))))</f>
        <v/>
      </c>
      <c r="F10" s="58" t="str">
        <f>IF($B10="","",T10+AE10+(IF($A10="Norge",(SUMIFS('NO kostnader'!$O:$O,'NO kostnader'!$C:$C,Aktivitetsbudget!$B10,'NO kostnader'!$A:$A,Aktivitetsbudget!F$4)),(SUMIFS('EU kostnader'!$F:$F,'EU kostnader'!$C:$C,Aktivitetsbudget!$B10,'EU kostnader'!$A:$A,Aktivitetsbudget!F$4)))))</f>
        <v/>
      </c>
      <c r="G10" s="58" t="str">
        <f>IF($B10="","",U10+AF10+(IF($A10="Norge",(SUMIFS('NO kostnader'!$O:$O,'NO kostnader'!$C:$C,Aktivitetsbudget!$B10,'NO kostnader'!$A:$A,Aktivitetsbudget!G$4)),(SUMIFS('EU kostnader'!$F:$F,'EU kostnader'!$C:$C,Aktivitetsbudget!$B10,'EU kostnader'!$A:$A,Aktivitetsbudget!G$4)))))</f>
        <v/>
      </c>
      <c r="H10" s="58" t="str">
        <f>IF($B10="","",V10+AG10+(IF($A10="Norge",(SUMIFS('NO kostnader'!$O:$O,'NO kostnader'!$C:$C,Aktivitetsbudget!$B10,'NO kostnader'!$A:$A,Aktivitetsbudget!H$4)),(SUMIFS('EU kostnader'!$F:$F,'EU kostnader'!$C:$C,Aktivitetsbudget!$B10,'EU kostnader'!$A:$A,Aktivitetsbudget!H$4)))))</f>
        <v/>
      </c>
      <c r="I10" s="58" t="str">
        <f>IF($B10="","",W10+AH10+(IF($A10="Norge",(SUMIFS('NO kostnader'!$O:$O,'NO kostnader'!$C:$C,Aktivitetsbudget!$B10,'NO kostnader'!$A:$A,Aktivitetsbudget!I$4)),(SUMIFS('EU kostnader'!$F:$F,'EU kostnader'!$C:$C,Aktivitetsbudget!$B10,'EU kostnader'!$A:$A,Aktivitetsbudget!I$4)))))</f>
        <v/>
      </c>
      <c r="J10" s="58" t="str">
        <f>IF($B10="","",X10+AI10+(IF($A10="Norge",(SUMIFS('NO kostnader'!$O:$O,'NO kostnader'!$C:$C,Aktivitetsbudget!$B10,'NO kostnader'!$A:$A,Aktivitetsbudget!J$4)),(SUMIFS('EU kostnader'!$F:$F,'EU kostnader'!$C:$C,Aktivitetsbudget!$B10,'EU kostnader'!$A:$A,Aktivitetsbudget!J$4)))))</f>
        <v/>
      </c>
      <c r="K10" s="58" t="str">
        <f>IF($B10="","",Y10+AJ10+(IF($A10="Norge",(SUMIFS('NO kostnader'!$O:$O,'NO kostnader'!$C:$C,Aktivitetsbudget!$B10,'NO kostnader'!$A:$A,Aktivitetsbudget!K$4)),(SUMIFS('EU kostnader'!$F:$F,'EU kostnader'!$C:$C,Aktivitetsbudget!$B10,'EU kostnader'!$A:$A,Aktivitetsbudget!K$4)))))</f>
        <v/>
      </c>
      <c r="L10" s="58" t="str">
        <f>IF($B10="","",Z10+AK10+(IF($A10="Norge",(SUMIFS('NO kostnader'!$O:$O,'NO kostnader'!$C:$C,Aktivitetsbudget!$B10,'NO kostnader'!$A:$A,Aktivitetsbudget!L$4)),(SUMIFS('EU kostnader'!$F:$F,'EU kostnader'!$C:$C,Aktivitetsbudget!$B10,'EU kostnader'!$A:$A,Aktivitetsbudget!L$4)))))</f>
        <v/>
      </c>
      <c r="M10" s="58" t="str">
        <f>IF($B10="","",AA10+AL10+(IF($A10="Norge",(SUMIFS('NO kostnader'!$O:$O,'NO kostnader'!$C:$C,Aktivitetsbudget!$B10,'NO kostnader'!$A:$A,Aktivitetsbudget!M$4)),(SUMIFS('EU kostnader'!$F:$F,'EU kostnader'!$C:$C,Aktivitetsbudget!$B10,'EU kostnader'!$A:$A,Aktivitetsbudget!M$4)))))</f>
        <v/>
      </c>
      <c r="R10" s="61">
        <f>IF($S$4="Nei",0,(IF($A10="Norge",(ROUND((((SUMIFS('NO kostnader'!$O:$O,'NO kostnader'!$C:$C,Aktivitetsbudget!$B10,'NO kostnader'!$A:$A,Aktivitetsbudget!R$6,'NO kostnader'!$D:$D,"Personal"))*0.15)),0)),(ROUND((((SUMIFS('EU kostnader'!$F:$F,'EU kostnader'!$C:$C,Aktivitetsbudget!$B10,'EU kostnader'!$A:$A,Aktivitetsbudget!R$6,'EU kostnader'!$D:$D,"Personal"))*0.15)),0)))))</f>
        <v>0</v>
      </c>
      <c r="S10" s="61">
        <f>IF($S$4="Nei",0,(IF($A10="Norge",(ROUND((((SUMIFS('NO kostnader'!$O:$O,'NO kostnader'!$C:$C,Aktivitetsbudget!$B10,'NO kostnader'!$A:$A,Aktivitetsbudget!S$6,'NO kostnader'!$D:$D,"Personal"))*0.15)),0)),(ROUND((((SUMIFS('EU kostnader'!$F:$F,'EU kostnader'!$C:$C,Aktivitetsbudget!$B10,'EU kostnader'!$A:$A,Aktivitetsbudget!S$6,'EU kostnader'!$D:$D,"Personal"))*0.15)),0)))))</f>
        <v>0</v>
      </c>
      <c r="T10" s="61">
        <f>IF($S$4="Nei",0,(IF($A10="Norge",(ROUND((((SUMIFS('NO kostnader'!$O:$O,'NO kostnader'!$C:$C,Aktivitetsbudget!$B10,'NO kostnader'!$A:$A,Aktivitetsbudget!T$6,'NO kostnader'!$D:$D,"Personal"))*0.15)),0)),(ROUND((((SUMIFS('EU kostnader'!$F:$F,'EU kostnader'!$C:$C,Aktivitetsbudget!$B10,'EU kostnader'!$A:$A,Aktivitetsbudget!T$6,'EU kostnader'!$D:$D,"Personal"))*0.15)),0)))))</f>
        <v>0</v>
      </c>
      <c r="U10" s="61">
        <f>IF($S$4="Nei",0,(IF($A10="Norge",(ROUND((((SUMIFS('NO kostnader'!$O:$O,'NO kostnader'!$C:$C,Aktivitetsbudget!$B10,'NO kostnader'!$A:$A,Aktivitetsbudget!U$6,'NO kostnader'!$D:$D,"Personal"))*0.15)),0)),(ROUND((((SUMIFS('EU kostnader'!$F:$F,'EU kostnader'!$C:$C,Aktivitetsbudget!$B10,'EU kostnader'!$A:$A,Aktivitetsbudget!U$6,'EU kostnader'!$D:$D,"Personal"))*0.15)),0)))))</f>
        <v>0</v>
      </c>
      <c r="V10" s="61">
        <f>IF($S$4="Nei",0,(IF($A10="Norge",(ROUND((((SUMIFS('NO kostnader'!$O:$O,'NO kostnader'!$C:$C,Aktivitetsbudget!$B10,'NO kostnader'!$A:$A,Aktivitetsbudget!V$6,'NO kostnader'!$D:$D,"Personal"))*0.15)),0)),(ROUND((((SUMIFS('EU kostnader'!$F:$F,'EU kostnader'!$C:$C,Aktivitetsbudget!$B10,'EU kostnader'!$A:$A,Aktivitetsbudget!V$6,'EU kostnader'!$D:$D,"Personal"))*0.15)),0)))))</f>
        <v>0</v>
      </c>
      <c r="W10" s="61">
        <f>IF($S$4="Nei",0,(IF($A10="Norge",(ROUND((((SUMIFS('NO kostnader'!$O:$O,'NO kostnader'!$C:$C,Aktivitetsbudget!$B10,'NO kostnader'!$A:$A,Aktivitetsbudget!W$6,'NO kostnader'!$D:$D,"Personal"))*0.15)),0)),(ROUND((((SUMIFS('EU kostnader'!$F:$F,'EU kostnader'!$C:$C,Aktivitetsbudget!$B10,'EU kostnader'!$A:$A,Aktivitetsbudget!W$6,'EU kostnader'!$D:$D,"Personal"))*0.15)),0)))))</f>
        <v>0</v>
      </c>
      <c r="X10" s="61">
        <f>IF($S$4="Nei",0,(IF($A10="Norge",(ROUND((((SUMIFS('NO kostnader'!$O:$O,'NO kostnader'!$C:$C,Aktivitetsbudget!$B10,'NO kostnader'!$A:$A,Aktivitetsbudget!X$6,'NO kostnader'!$D:$D,"Personal"))*0.15)),0)),(ROUND((((SUMIFS('EU kostnader'!$F:$F,'EU kostnader'!$C:$C,Aktivitetsbudget!$B10,'EU kostnader'!$A:$A,Aktivitetsbudget!X$6,'EU kostnader'!$D:$D,"Personal"))*0.15)),0)))))</f>
        <v>0</v>
      </c>
      <c r="Y10" s="61">
        <f>IF($S$4="Nei",0,(IF($A10="Norge",(ROUND((((SUMIFS('NO kostnader'!$O:$O,'NO kostnader'!$C:$C,Aktivitetsbudget!$B10,'NO kostnader'!$A:$A,Aktivitetsbudget!Y$6,'NO kostnader'!$D:$D,"Personal"))*0.15)),0)),(ROUND((((SUMIFS('EU kostnader'!$F:$F,'EU kostnader'!$C:$C,Aktivitetsbudget!$B10,'EU kostnader'!$A:$A,Aktivitetsbudget!Y$6,'EU kostnader'!$D:$D,"Personal"))*0.15)),0)))))</f>
        <v>0</v>
      </c>
      <c r="Z10" s="61">
        <f>IF($S$4="Nei",0,(IF($A10="Norge",(ROUND((((SUMIFS('NO kostnader'!$O:$O,'NO kostnader'!$C:$C,Aktivitetsbudget!$B10,'NO kostnader'!$A:$A,Aktivitetsbudget!Z$6,'NO kostnader'!$D:$D,"Personal"))*0.15)),0)),(ROUND((((SUMIFS('EU kostnader'!$F:$F,'EU kostnader'!$C:$C,Aktivitetsbudget!$B10,'EU kostnader'!$A:$A,Aktivitetsbudget!Z$6,'EU kostnader'!$D:$D,"Personal"))*0.15)),0)))))</f>
        <v>0</v>
      </c>
      <c r="AA10" s="61">
        <f>IF($S$4="Nei",0,(IF($A10="Norge",(ROUND((((SUMIFS('NO kostnader'!$O:$O,'NO kostnader'!$C:$C,Aktivitetsbudget!$B10,'NO kostnader'!$A:$A,Aktivitetsbudget!AA$6,'NO kostnader'!$D:$D,"Personal"))*0.15)),0)),(ROUND((((SUMIFS('EU kostnader'!$F:$F,'EU kostnader'!$C:$C,Aktivitetsbudget!$B10,'EU kostnader'!$A:$A,Aktivitetsbudget!AA$6,'EU kostnader'!$D:$D,"Personal"))*0.15)),0)))))</f>
        <v>0</v>
      </c>
      <c r="AC10" s="61">
        <f>IF($AD$4="Nei",0,(IF($A10="Norge",(ROUND((((SUMIFS('NO kostnader'!$O:$O,'NO kostnader'!$C:$C,Aktivitetsbudget!$B10,'NO kostnader'!$A:$A,Aktivitetsbudget!AC$6,'NO kostnader'!$D:$D,"Personal"))*0.06)),0)),(ROUND((((SUMIFS('EU kostnader'!$F:$F,'EU kostnader'!$C:$C,Aktivitetsbudget!$B10,'EU kostnader'!$A:$A,Aktivitetsbudget!AC$6,'EU kostnader'!$D:$D,"Personal"))*0.06)),0)))))</f>
        <v>0</v>
      </c>
      <c r="AD10" s="61">
        <f>IF($AD$4="Nei",0,(IF($A10="Norge",(ROUND((((SUMIFS('NO kostnader'!$O:$O,'NO kostnader'!$C:$C,Aktivitetsbudget!$B10,'NO kostnader'!$A:$A,Aktivitetsbudget!AD$6,'NO kostnader'!$D:$D,"Personal"))*0.06)),0)),(ROUND((((SUMIFS('EU kostnader'!$F:$F,'EU kostnader'!$C:$C,Aktivitetsbudget!$B10,'EU kostnader'!$A:$A,Aktivitetsbudget!AD$6,'EU kostnader'!$D:$D,"Personal"))*0.06)),0)))))</f>
        <v>0</v>
      </c>
      <c r="AE10" s="61">
        <f>IF($AD$4="Nei",0,(IF($A10="Norge",(ROUND((((SUMIFS('NO kostnader'!$O:$O,'NO kostnader'!$C:$C,Aktivitetsbudget!$B10,'NO kostnader'!$A:$A,Aktivitetsbudget!AE$6,'NO kostnader'!$D:$D,"Personal"))*0.06)),0)),(ROUND((((SUMIFS('EU kostnader'!$F:$F,'EU kostnader'!$C:$C,Aktivitetsbudget!$B10,'EU kostnader'!$A:$A,Aktivitetsbudget!AE$6,'EU kostnader'!$D:$D,"Personal"))*0.06)),0)))))</f>
        <v>0</v>
      </c>
      <c r="AF10" s="61">
        <f>IF($AD$4="Nei",0,(IF($A10="Norge",(ROUND((((SUMIFS('NO kostnader'!$O:$O,'NO kostnader'!$C:$C,Aktivitetsbudget!$B10,'NO kostnader'!$A:$A,Aktivitetsbudget!AF$6,'NO kostnader'!$D:$D,"Personal"))*0.06)),0)),(ROUND((((SUMIFS('EU kostnader'!$F:$F,'EU kostnader'!$C:$C,Aktivitetsbudget!$B10,'EU kostnader'!$A:$A,Aktivitetsbudget!AF$6,'EU kostnader'!$D:$D,"Personal"))*0.06)),0)))))</f>
        <v>0</v>
      </c>
      <c r="AG10" s="61">
        <f>IF($AD$4="Nei",0,(IF($A10="Norge",(ROUND((((SUMIFS('NO kostnader'!$O:$O,'NO kostnader'!$C:$C,Aktivitetsbudget!$B10,'NO kostnader'!$A:$A,Aktivitetsbudget!AG$6,'NO kostnader'!$D:$D,"Personal"))*0.06)),0)),(ROUND((((SUMIFS('EU kostnader'!$F:$F,'EU kostnader'!$C:$C,Aktivitetsbudget!$B10,'EU kostnader'!$A:$A,Aktivitetsbudget!AG$6,'EU kostnader'!$D:$D,"Personal"))*0.06)),0)))))</f>
        <v>0</v>
      </c>
      <c r="AH10" s="61">
        <f>IF($AD$4="Nei",0,(IF($A10="Norge",(ROUND((((SUMIFS('NO kostnader'!$O:$O,'NO kostnader'!$C:$C,Aktivitetsbudget!$B10,'NO kostnader'!$A:$A,Aktivitetsbudget!AH$6,'NO kostnader'!$D:$D,"Personal"))*0.06)),0)),(ROUND((((SUMIFS('EU kostnader'!$F:$F,'EU kostnader'!$C:$C,Aktivitetsbudget!$B10,'EU kostnader'!$A:$A,Aktivitetsbudget!AH$6,'EU kostnader'!$D:$D,"Personal"))*0.06)),0)))))</f>
        <v>0</v>
      </c>
      <c r="AI10" s="61">
        <f>IF($AD$4="Nei",0,(IF($A10="Norge",(ROUND((((SUMIFS('NO kostnader'!$O:$O,'NO kostnader'!$C:$C,Aktivitetsbudget!$B10,'NO kostnader'!$A:$A,Aktivitetsbudget!AI$6,'NO kostnader'!$D:$D,"Personal"))*0.06)),0)),(ROUND((((SUMIFS('EU kostnader'!$F:$F,'EU kostnader'!$C:$C,Aktivitetsbudget!$B10,'EU kostnader'!$A:$A,Aktivitetsbudget!AI$6,'EU kostnader'!$D:$D,"Personal"))*0.06)),0)))))</f>
        <v>0</v>
      </c>
      <c r="AJ10" s="61">
        <f>IF($AD$4="Nei",0,(IF($A10="Norge",(ROUND((((SUMIFS('NO kostnader'!$O:$O,'NO kostnader'!$C:$C,Aktivitetsbudget!$B10,'NO kostnader'!$A:$A,Aktivitetsbudget!AJ$6,'NO kostnader'!$D:$D,"Personal"))*0.06)),0)),(ROUND((((SUMIFS('EU kostnader'!$F:$F,'EU kostnader'!$C:$C,Aktivitetsbudget!$B10,'EU kostnader'!$A:$A,Aktivitetsbudget!AJ$6,'EU kostnader'!$D:$D,"Personal"))*0.06)),0)))))</f>
        <v>0</v>
      </c>
      <c r="AK10" s="61">
        <f>IF($AD$4="Nei",0,(IF($A10="Norge",(ROUND((((SUMIFS('NO kostnader'!$O:$O,'NO kostnader'!$C:$C,Aktivitetsbudget!$B10,'NO kostnader'!$A:$A,Aktivitetsbudget!AK$6,'NO kostnader'!$D:$D,"Personal"))*0.06)),0)),(ROUND((((SUMIFS('EU kostnader'!$F:$F,'EU kostnader'!$C:$C,Aktivitetsbudget!$B10,'EU kostnader'!$A:$A,Aktivitetsbudget!AK$6,'EU kostnader'!$D:$D,"Personal"))*0.06)),0)))))</f>
        <v>0</v>
      </c>
      <c r="AL10" s="61">
        <f>IF($AD$4="Nei",0,(IF($A10="Norge",(ROUND((((SUMIFS('NO kostnader'!$O:$O,'NO kostnader'!$C:$C,Aktivitetsbudget!$B10,'NO kostnader'!$A:$A,Aktivitetsbudget!AL$6,'NO kostnader'!$D:$D,"Personal"))*0.06)),0)),(ROUND((((SUMIFS('EU kostnader'!$F:$F,'EU kostnader'!$C:$C,Aktivitetsbudget!$B10,'EU kostnader'!$A:$A,Aktivitetsbudget!AL$6,'EU kostnader'!$D:$D,"Personal"))*0.06)),0)))))</f>
        <v>0</v>
      </c>
    </row>
    <row r="11" spans="1:38" x14ac:dyDescent="0.25">
      <c r="A11" s="56" t="str">
        <f>VLOOKUP(B11,'Set-up'!$BG$35:$BH$79,2,FALSE)</f>
        <v/>
      </c>
      <c r="B11" s="56" t="str">
        <f>IF('Set-up'!BG37="","",'Set-up'!BG37)</f>
        <v/>
      </c>
      <c r="C11" s="57" t="str">
        <f t="shared" ref="C11:C53" si="7">IF(B11="","",(SUM(D11:M11)))</f>
        <v/>
      </c>
      <c r="D11" s="58" t="str">
        <f>IF($B11="","",R11+AC11+(IF($A11="Norge",(SUMIFS('NO kostnader'!$O:$O,'NO kostnader'!$C:$C,Aktivitetsbudget!$B11,'NO kostnader'!$A:$A,Aktivitetsbudget!D$4)),(SUMIFS('EU kostnader'!$F:$F,'EU kostnader'!$C:$C,Aktivitetsbudget!$B11,'EU kostnader'!$A:$A,Aktivitetsbudget!D$4)))))</f>
        <v/>
      </c>
      <c r="E11" s="58" t="str">
        <f>IF($B11="","",S11+AD11+(IF($A11="Norge",(SUMIFS('NO kostnader'!$O:$O,'NO kostnader'!$C:$C,Aktivitetsbudget!$B11,'NO kostnader'!$A:$A,Aktivitetsbudget!E$4)),(SUMIFS('EU kostnader'!$F:$F,'EU kostnader'!$C:$C,Aktivitetsbudget!$B11,'EU kostnader'!$A:$A,Aktivitetsbudget!E$4)))))</f>
        <v/>
      </c>
      <c r="F11" s="58" t="str">
        <f>IF($B11="","",T11+AE11+(IF($A11="Norge",(SUMIFS('NO kostnader'!$O:$O,'NO kostnader'!$C:$C,Aktivitetsbudget!$B11,'NO kostnader'!$A:$A,Aktivitetsbudget!F$4)),(SUMIFS('EU kostnader'!$F:$F,'EU kostnader'!$C:$C,Aktivitetsbudget!$B11,'EU kostnader'!$A:$A,Aktivitetsbudget!F$4)))))</f>
        <v/>
      </c>
      <c r="G11" s="58" t="str">
        <f>IF($B11="","",U11+AF11+(IF($A11="Norge",(SUMIFS('NO kostnader'!$O:$O,'NO kostnader'!$C:$C,Aktivitetsbudget!$B11,'NO kostnader'!$A:$A,Aktivitetsbudget!G$4)),(SUMIFS('EU kostnader'!$F:$F,'EU kostnader'!$C:$C,Aktivitetsbudget!$B11,'EU kostnader'!$A:$A,Aktivitetsbudget!G$4)))))</f>
        <v/>
      </c>
      <c r="H11" s="58" t="str">
        <f>IF($B11="","",V11+AG11+(IF($A11="Norge",(SUMIFS('NO kostnader'!$O:$O,'NO kostnader'!$C:$C,Aktivitetsbudget!$B11,'NO kostnader'!$A:$A,Aktivitetsbudget!H$4)),(SUMIFS('EU kostnader'!$F:$F,'EU kostnader'!$C:$C,Aktivitetsbudget!$B11,'EU kostnader'!$A:$A,Aktivitetsbudget!H$4)))))</f>
        <v/>
      </c>
      <c r="I11" s="58" t="str">
        <f>IF($B11="","",W11+AH11+(IF($A11="Norge",(SUMIFS('NO kostnader'!$O:$O,'NO kostnader'!$C:$C,Aktivitetsbudget!$B11,'NO kostnader'!$A:$A,Aktivitetsbudget!I$4)),(SUMIFS('EU kostnader'!$F:$F,'EU kostnader'!$C:$C,Aktivitetsbudget!$B11,'EU kostnader'!$A:$A,Aktivitetsbudget!I$4)))))</f>
        <v/>
      </c>
      <c r="J11" s="58" t="str">
        <f>IF($B11="","",X11+AI11+(IF($A11="Norge",(SUMIFS('NO kostnader'!$O:$O,'NO kostnader'!$C:$C,Aktivitetsbudget!$B11,'NO kostnader'!$A:$A,Aktivitetsbudget!J$4)),(SUMIFS('EU kostnader'!$F:$F,'EU kostnader'!$C:$C,Aktivitetsbudget!$B11,'EU kostnader'!$A:$A,Aktivitetsbudget!J$4)))))</f>
        <v/>
      </c>
      <c r="K11" s="58" t="str">
        <f>IF($B11="","",Y11+AJ11+(IF($A11="Norge",(SUMIFS('NO kostnader'!$O:$O,'NO kostnader'!$C:$C,Aktivitetsbudget!$B11,'NO kostnader'!$A:$A,Aktivitetsbudget!K$4)),(SUMIFS('EU kostnader'!$F:$F,'EU kostnader'!$C:$C,Aktivitetsbudget!$B11,'EU kostnader'!$A:$A,Aktivitetsbudget!K$4)))))</f>
        <v/>
      </c>
      <c r="L11" s="58" t="str">
        <f>IF($B11="","",Z11+AK11+(IF($A11="Norge",(SUMIFS('NO kostnader'!$O:$O,'NO kostnader'!$C:$C,Aktivitetsbudget!$B11,'NO kostnader'!$A:$A,Aktivitetsbudget!L$4)),(SUMIFS('EU kostnader'!$F:$F,'EU kostnader'!$C:$C,Aktivitetsbudget!$B11,'EU kostnader'!$A:$A,Aktivitetsbudget!L$4)))))</f>
        <v/>
      </c>
      <c r="M11" s="58" t="str">
        <f>IF($B11="","",AA11+AL11+(IF($A11="Norge",(SUMIFS('NO kostnader'!$O:$O,'NO kostnader'!$C:$C,Aktivitetsbudget!$B11,'NO kostnader'!$A:$A,Aktivitetsbudget!M$4)),(SUMIFS('EU kostnader'!$F:$F,'EU kostnader'!$C:$C,Aktivitetsbudget!$B11,'EU kostnader'!$A:$A,Aktivitetsbudget!M$4)))))</f>
        <v/>
      </c>
      <c r="R11" s="61">
        <f>IF($S$4="Nei",0,(IF($A11="Norge",(ROUND((((SUMIFS('NO kostnader'!$O:$O,'NO kostnader'!$C:$C,Aktivitetsbudget!$B11,'NO kostnader'!$A:$A,Aktivitetsbudget!R$6,'NO kostnader'!$D:$D,"Personal"))*0.15)),0)),(ROUND((((SUMIFS('EU kostnader'!$F:$F,'EU kostnader'!$C:$C,Aktivitetsbudget!$B11,'EU kostnader'!$A:$A,Aktivitetsbudget!R$6,'EU kostnader'!$D:$D,"Personal"))*0.15)),0)))))</f>
        <v>0</v>
      </c>
      <c r="S11" s="61">
        <f>IF($S$4="Nei",0,(IF($A11="Norge",(ROUND((((SUMIFS('NO kostnader'!$O:$O,'NO kostnader'!$C:$C,Aktivitetsbudget!$B11,'NO kostnader'!$A:$A,Aktivitetsbudget!S$6,'NO kostnader'!$D:$D,"Personal"))*0.15)),0)),(ROUND((((SUMIFS('EU kostnader'!$F:$F,'EU kostnader'!$C:$C,Aktivitetsbudget!$B11,'EU kostnader'!$A:$A,Aktivitetsbudget!S$6,'EU kostnader'!$D:$D,"Personal"))*0.15)),0)))))</f>
        <v>0</v>
      </c>
      <c r="T11" s="61">
        <f>IF($S$4="Nei",0,(IF($A11="Norge",(ROUND((((SUMIFS('NO kostnader'!$O:$O,'NO kostnader'!$C:$C,Aktivitetsbudget!$B11,'NO kostnader'!$A:$A,Aktivitetsbudget!T$6,'NO kostnader'!$D:$D,"Personal"))*0.15)),0)),(ROUND((((SUMIFS('EU kostnader'!$F:$F,'EU kostnader'!$C:$C,Aktivitetsbudget!$B11,'EU kostnader'!$A:$A,Aktivitetsbudget!T$6,'EU kostnader'!$D:$D,"Personal"))*0.15)),0)))))</f>
        <v>0</v>
      </c>
      <c r="U11" s="61">
        <f>IF($S$4="Nei",0,(IF($A11="Norge",(ROUND((((SUMIFS('NO kostnader'!$O:$O,'NO kostnader'!$C:$C,Aktivitetsbudget!$B11,'NO kostnader'!$A:$A,Aktivitetsbudget!U$6,'NO kostnader'!$D:$D,"Personal"))*0.15)),0)),(ROUND((((SUMIFS('EU kostnader'!$F:$F,'EU kostnader'!$C:$C,Aktivitetsbudget!$B11,'EU kostnader'!$A:$A,Aktivitetsbudget!U$6,'EU kostnader'!$D:$D,"Personal"))*0.15)),0)))))</f>
        <v>0</v>
      </c>
      <c r="V11" s="61">
        <f>IF($S$4="Nei",0,(IF($A11="Norge",(ROUND((((SUMIFS('NO kostnader'!$O:$O,'NO kostnader'!$C:$C,Aktivitetsbudget!$B11,'NO kostnader'!$A:$A,Aktivitetsbudget!V$6,'NO kostnader'!$D:$D,"Personal"))*0.15)),0)),(ROUND((((SUMIFS('EU kostnader'!$F:$F,'EU kostnader'!$C:$C,Aktivitetsbudget!$B11,'EU kostnader'!$A:$A,Aktivitetsbudget!V$6,'EU kostnader'!$D:$D,"Personal"))*0.15)),0)))))</f>
        <v>0</v>
      </c>
      <c r="W11" s="61">
        <f>IF($S$4="Nei",0,(IF($A11="Norge",(ROUND((((SUMIFS('NO kostnader'!$O:$O,'NO kostnader'!$C:$C,Aktivitetsbudget!$B11,'NO kostnader'!$A:$A,Aktivitetsbudget!W$6,'NO kostnader'!$D:$D,"Personal"))*0.15)),0)),(ROUND((((SUMIFS('EU kostnader'!$F:$F,'EU kostnader'!$C:$C,Aktivitetsbudget!$B11,'EU kostnader'!$A:$A,Aktivitetsbudget!W$6,'EU kostnader'!$D:$D,"Personal"))*0.15)),0)))))</f>
        <v>0</v>
      </c>
      <c r="X11" s="61">
        <f>IF($S$4="Nei",0,(IF($A11="Norge",(ROUND((((SUMIFS('NO kostnader'!$O:$O,'NO kostnader'!$C:$C,Aktivitetsbudget!$B11,'NO kostnader'!$A:$A,Aktivitetsbudget!X$6,'NO kostnader'!$D:$D,"Personal"))*0.15)),0)),(ROUND((((SUMIFS('EU kostnader'!$F:$F,'EU kostnader'!$C:$C,Aktivitetsbudget!$B11,'EU kostnader'!$A:$A,Aktivitetsbudget!X$6,'EU kostnader'!$D:$D,"Personal"))*0.15)),0)))))</f>
        <v>0</v>
      </c>
      <c r="Y11" s="61">
        <f>IF($S$4="Nei",0,(IF($A11="Norge",(ROUND((((SUMIFS('NO kostnader'!$O:$O,'NO kostnader'!$C:$C,Aktivitetsbudget!$B11,'NO kostnader'!$A:$A,Aktivitetsbudget!Y$6,'NO kostnader'!$D:$D,"Personal"))*0.15)),0)),(ROUND((((SUMIFS('EU kostnader'!$F:$F,'EU kostnader'!$C:$C,Aktivitetsbudget!$B11,'EU kostnader'!$A:$A,Aktivitetsbudget!Y$6,'EU kostnader'!$D:$D,"Personal"))*0.15)),0)))))</f>
        <v>0</v>
      </c>
      <c r="Z11" s="61">
        <f>IF($S$4="Nei",0,(IF($A11="Norge",(ROUND((((SUMIFS('NO kostnader'!$O:$O,'NO kostnader'!$C:$C,Aktivitetsbudget!$B11,'NO kostnader'!$A:$A,Aktivitetsbudget!Z$6,'NO kostnader'!$D:$D,"Personal"))*0.15)),0)),(ROUND((((SUMIFS('EU kostnader'!$F:$F,'EU kostnader'!$C:$C,Aktivitetsbudget!$B11,'EU kostnader'!$A:$A,Aktivitetsbudget!Z$6,'EU kostnader'!$D:$D,"Personal"))*0.15)),0)))))</f>
        <v>0</v>
      </c>
      <c r="AA11" s="61">
        <f>IF($S$4="Nei",0,(IF($A11="Norge",(ROUND((((SUMIFS('NO kostnader'!$O:$O,'NO kostnader'!$C:$C,Aktivitetsbudget!$B11,'NO kostnader'!$A:$A,Aktivitetsbudget!AA$6,'NO kostnader'!$D:$D,"Personal"))*0.15)),0)),(ROUND((((SUMIFS('EU kostnader'!$F:$F,'EU kostnader'!$C:$C,Aktivitetsbudget!$B11,'EU kostnader'!$A:$A,Aktivitetsbudget!AA$6,'EU kostnader'!$D:$D,"Personal"))*0.15)),0)))))</f>
        <v>0</v>
      </c>
      <c r="AC11" s="61">
        <f>IF($AD$4="Nei",0,(IF($A11="Norge",(ROUND((((SUMIFS('NO kostnader'!$O:$O,'NO kostnader'!$C:$C,Aktivitetsbudget!$B11,'NO kostnader'!$A:$A,Aktivitetsbudget!AC$6,'NO kostnader'!$D:$D,"Personal"))*0.06)),0)),(ROUND((((SUMIFS('EU kostnader'!$F:$F,'EU kostnader'!$C:$C,Aktivitetsbudget!$B11,'EU kostnader'!$A:$A,Aktivitetsbudget!AC$6,'EU kostnader'!$D:$D,"Personal"))*0.06)),0)))))</f>
        <v>0</v>
      </c>
      <c r="AD11" s="61">
        <f>IF($AD$4="Nei",0,(IF($A11="Norge",(ROUND((((SUMIFS('NO kostnader'!$O:$O,'NO kostnader'!$C:$C,Aktivitetsbudget!$B11,'NO kostnader'!$A:$A,Aktivitetsbudget!AD$6,'NO kostnader'!$D:$D,"Personal"))*0.06)),0)),(ROUND((((SUMIFS('EU kostnader'!$F:$F,'EU kostnader'!$C:$C,Aktivitetsbudget!$B11,'EU kostnader'!$A:$A,Aktivitetsbudget!AD$6,'EU kostnader'!$D:$D,"Personal"))*0.06)),0)))))</f>
        <v>0</v>
      </c>
      <c r="AE11" s="61">
        <f>IF($AD$4="Nei",0,(IF($A11="Norge",(ROUND((((SUMIFS('NO kostnader'!$O:$O,'NO kostnader'!$C:$C,Aktivitetsbudget!$B11,'NO kostnader'!$A:$A,Aktivitetsbudget!AE$6,'NO kostnader'!$D:$D,"Personal"))*0.06)),0)),(ROUND((((SUMIFS('EU kostnader'!$F:$F,'EU kostnader'!$C:$C,Aktivitetsbudget!$B11,'EU kostnader'!$A:$A,Aktivitetsbudget!AE$6,'EU kostnader'!$D:$D,"Personal"))*0.06)),0)))))</f>
        <v>0</v>
      </c>
      <c r="AF11" s="61">
        <f>IF($AD$4="Nei",0,(IF($A11="Norge",(ROUND((((SUMIFS('NO kostnader'!$O:$O,'NO kostnader'!$C:$C,Aktivitetsbudget!$B11,'NO kostnader'!$A:$A,Aktivitetsbudget!AF$6,'NO kostnader'!$D:$D,"Personal"))*0.06)),0)),(ROUND((((SUMIFS('EU kostnader'!$F:$F,'EU kostnader'!$C:$C,Aktivitetsbudget!$B11,'EU kostnader'!$A:$A,Aktivitetsbudget!AF$6,'EU kostnader'!$D:$D,"Personal"))*0.06)),0)))))</f>
        <v>0</v>
      </c>
      <c r="AG11" s="61">
        <f>IF($AD$4="Nei",0,(IF($A11="Norge",(ROUND((((SUMIFS('NO kostnader'!$O:$O,'NO kostnader'!$C:$C,Aktivitetsbudget!$B11,'NO kostnader'!$A:$A,Aktivitetsbudget!AG$6,'NO kostnader'!$D:$D,"Personal"))*0.06)),0)),(ROUND((((SUMIFS('EU kostnader'!$F:$F,'EU kostnader'!$C:$C,Aktivitetsbudget!$B11,'EU kostnader'!$A:$A,Aktivitetsbudget!AG$6,'EU kostnader'!$D:$D,"Personal"))*0.06)),0)))))</f>
        <v>0</v>
      </c>
      <c r="AH11" s="61">
        <f>IF($AD$4="Nei",0,(IF($A11="Norge",(ROUND((((SUMIFS('NO kostnader'!$O:$O,'NO kostnader'!$C:$C,Aktivitetsbudget!$B11,'NO kostnader'!$A:$A,Aktivitetsbudget!AH$6,'NO kostnader'!$D:$D,"Personal"))*0.06)),0)),(ROUND((((SUMIFS('EU kostnader'!$F:$F,'EU kostnader'!$C:$C,Aktivitetsbudget!$B11,'EU kostnader'!$A:$A,Aktivitetsbudget!AH$6,'EU kostnader'!$D:$D,"Personal"))*0.06)),0)))))</f>
        <v>0</v>
      </c>
      <c r="AI11" s="61">
        <f>IF($AD$4="Nei",0,(IF($A11="Norge",(ROUND((((SUMIFS('NO kostnader'!$O:$O,'NO kostnader'!$C:$C,Aktivitetsbudget!$B11,'NO kostnader'!$A:$A,Aktivitetsbudget!AI$6,'NO kostnader'!$D:$D,"Personal"))*0.06)),0)),(ROUND((((SUMIFS('EU kostnader'!$F:$F,'EU kostnader'!$C:$C,Aktivitetsbudget!$B11,'EU kostnader'!$A:$A,Aktivitetsbudget!AI$6,'EU kostnader'!$D:$D,"Personal"))*0.06)),0)))))</f>
        <v>0</v>
      </c>
      <c r="AJ11" s="61">
        <f>IF($AD$4="Nei",0,(IF($A11="Norge",(ROUND((((SUMIFS('NO kostnader'!$O:$O,'NO kostnader'!$C:$C,Aktivitetsbudget!$B11,'NO kostnader'!$A:$A,Aktivitetsbudget!AJ$6,'NO kostnader'!$D:$D,"Personal"))*0.06)),0)),(ROUND((((SUMIFS('EU kostnader'!$F:$F,'EU kostnader'!$C:$C,Aktivitetsbudget!$B11,'EU kostnader'!$A:$A,Aktivitetsbudget!AJ$6,'EU kostnader'!$D:$D,"Personal"))*0.06)),0)))))</f>
        <v>0</v>
      </c>
      <c r="AK11" s="61">
        <f>IF($AD$4="Nei",0,(IF($A11="Norge",(ROUND((((SUMIFS('NO kostnader'!$O:$O,'NO kostnader'!$C:$C,Aktivitetsbudget!$B11,'NO kostnader'!$A:$A,Aktivitetsbudget!AK$6,'NO kostnader'!$D:$D,"Personal"))*0.06)),0)),(ROUND((((SUMIFS('EU kostnader'!$F:$F,'EU kostnader'!$C:$C,Aktivitetsbudget!$B11,'EU kostnader'!$A:$A,Aktivitetsbudget!AK$6,'EU kostnader'!$D:$D,"Personal"))*0.06)),0)))))</f>
        <v>0</v>
      </c>
      <c r="AL11" s="61">
        <f>IF($AD$4="Nei",0,(IF($A11="Norge",(ROUND((((SUMIFS('NO kostnader'!$O:$O,'NO kostnader'!$C:$C,Aktivitetsbudget!$B11,'NO kostnader'!$A:$A,Aktivitetsbudget!AL$6,'NO kostnader'!$D:$D,"Personal"))*0.06)),0)),(ROUND((((SUMIFS('EU kostnader'!$F:$F,'EU kostnader'!$C:$C,Aktivitetsbudget!$B11,'EU kostnader'!$A:$A,Aktivitetsbudget!AL$6,'EU kostnader'!$D:$D,"Personal"))*0.06)),0)))))</f>
        <v>0</v>
      </c>
    </row>
    <row r="12" spans="1:38" x14ac:dyDescent="0.25">
      <c r="A12" s="56" t="str">
        <f>VLOOKUP(B12,'Set-up'!$BG$35:$BH$79,2,FALSE)</f>
        <v/>
      </c>
      <c r="B12" s="56" t="str">
        <f>IF('Set-up'!BG38="","",'Set-up'!BG38)</f>
        <v/>
      </c>
      <c r="C12" s="57" t="str">
        <f t="shared" si="7"/>
        <v/>
      </c>
      <c r="D12" s="58" t="str">
        <f>IF($B12="","",R12+AC12+(IF($A12="Norge",(SUMIFS('NO kostnader'!$O:$O,'NO kostnader'!$C:$C,Aktivitetsbudget!$B12,'NO kostnader'!$A:$A,Aktivitetsbudget!D$4)),(SUMIFS('EU kostnader'!$F:$F,'EU kostnader'!$C:$C,Aktivitetsbudget!$B12,'EU kostnader'!$A:$A,Aktivitetsbudget!D$4)))))</f>
        <v/>
      </c>
      <c r="E12" s="58" t="str">
        <f>IF($B12="","",S12+AD12+(IF($A12="Norge",(SUMIFS('NO kostnader'!$O:$O,'NO kostnader'!$C:$C,Aktivitetsbudget!$B12,'NO kostnader'!$A:$A,Aktivitetsbudget!E$4)),(SUMIFS('EU kostnader'!$F:$F,'EU kostnader'!$C:$C,Aktivitetsbudget!$B12,'EU kostnader'!$A:$A,Aktivitetsbudget!E$4)))))</f>
        <v/>
      </c>
      <c r="F12" s="58" t="str">
        <f>IF($B12="","",T12+AE12+(IF($A12="Norge",(SUMIFS('NO kostnader'!$O:$O,'NO kostnader'!$C:$C,Aktivitetsbudget!$B12,'NO kostnader'!$A:$A,Aktivitetsbudget!F$4)),(SUMIFS('EU kostnader'!$F:$F,'EU kostnader'!$C:$C,Aktivitetsbudget!$B12,'EU kostnader'!$A:$A,Aktivitetsbudget!F$4)))))</f>
        <v/>
      </c>
      <c r="G12" s="58" t="str">
        <f>IF($B12="","",U12+AF12+(IF($A12="Norge",(SUMIFS('NO kostnader'!$O:$O,'NO kostnader'!$C:$C,Aktivitetsbudget!$B12,'NO kostnader'!$A:$A,Aktivitetsbudget!G$4)),(SUMIFS('EU kostnader'!$F:$F,'EU kostnader'!$C:$C,Aktivitetsbudget!$B12,'EU kostnader'!$A:$A,Aktivitetsbudget!G$4)))))</f>
        <v/>
      </c>
      <c r="H12" s="58" t="str">
        <f>IF($B12="","",V12+AG12+(IF($A12="Norge",(SUMIFS('NO kostnader'!$O:$O,'NO kostnader'!$C:$C,Aktivitetsbudget!$B12,'NO kostnader'!$A:$A,Aktivitetsbudget!H$4)),(SUMIFS('EU kostnader'!$F:$F,'EU kostnader'!$C:$C,Aktivitetsbudget!$B12,'EU kostnader'!$A:$A,Aktivitetsbudget!H$4)))))</f>
        <v/>
      </c>
      <c r="I12" s="58" t="str">
        <f>IF($B12="","",W12+AH12+(IF($A12="Norge",(SUMIFS('NO kostnader'!$O:$O,'NO kostnader'!$C:$C,Aktivitetsbudget!$B12,'NO kostnader'!$A:$A,Aktivitetsbudget!I$4)),(SUMIFS('EU kostnader'!$F:$F,'EU kostnader'!$C:$C,Aktivitetsbudget!$B12,'EU kostnader'!$A:$A,Aktivitetsbudget!I$4)))))</f>
        <v/>
      </c>
      <c r="J12" s="58" t="str">
        <f>IF($B12="","",X12+AI12+(IF($A12="Norge",(SUMIFS('NO kostnader'!$O:$O,'NO kostnader'!$C:$C,Aktivitetsbudget!$B12,'NO kostnader'!$A:$A,Aktivitetsbudget!J$4)),(SUMIFS('EU kostnader'!$F:$F,'EU kostnader'!$C:$C,Aktivitetsbudget!$B12,'EU kostnader'!$A:$A,Aktivitetsbudget!J$4)))))</f>
        <v/>
      </c>
      <c r="K12" s="58" t="str">
        <f>IF($B12="","",Y12+AJ12+(IF($A12="Norge",(SUMIFS('NO kostnader'!$O:$O,'NO kostnader'!$C:$C,Aktivitetsbudget!$B12,'NO kostnader'!$A:$A,Aktivitetsbudget!K$4)),(SUMIFS('EU kostnader'!$F:$F,'EU kostnader'!$C:$C,Aktivitetsbudget!$B12,'EU kostnader'!$A:$A,Aktivitetsbudget!K$4)))))</f>
        <v/>
      </c>
      <c r="L12" s="58" t="str">
        <f>IF($B12="","",Z12+AK12+(IF($A12="Norge",(SUMIFS('NO kostnader'!$O:$O,'NO kostnader'!$C:$C,Aktivitetsbudget!$B12,'NO kostnader'!$A:$A,Aktivitetsbudget!L$4)),(SUMIFS('EU kostnader'!$F:$F,'EU kostnader'!$C:$C,Aktivitetsbudget!$B12,'EU kostnader'!$A:$A,Aktivitetsbudget!L$4)))))</f>
        <v/>
      </c>
      <c r="M12" s="58" t="str">
        <f>IF($B12="","",AA12+AL12+(IF($A12="Norge",(SUMIFS('NO kostnader'!$O:$O,'NO kostnader'!$C:$C,Aktivitetsbudget!$B12,'NO kostnader'!$A:$A,Aktivitetsbudget!M$4)),(SUMIFS('EU kostnader'!$F:$F,'EU kostnader'!$C:$C,Aktivitetsbudget!$B12,'EU kostnader'!$A:$A,Aktivitetsbudget!M$4)))))</f>
        <v/>
      </c>
      <c r="R12" s="61">
        <f>IF($S$4="Nei",0,(IF($A12="Norge",(ROUND((((SUMIFS('NO kostnader'!$O:$O,'NO kostnader'!$C:$C,Aktivitetsbudget!$B12,'NO kostnader'!$A:$A,Aktivitetsbudget!R$6,'NO kostnader'!$D:$D,"Personal"))*0.15)),0)),(ROUND((((SUMIFS('EU kostnader'!$F:$F,'EU kostnader'!$C:$C,Aktivitetsbudget!$B12,'EU kostnader'!$A:$A,Aktivitetsbudget!R$6,'EU kostnader'!$D:$D,"Personal"))*0.15)),0)))))</f>
        <v>0</v>
      </c>
      <c r="S12" s="61">
        <f>IF($S$4="Nei",0,(IF($A12="Norge",(ROUND((((SUMIFS('NO kostnader'!$O:$O,'NO kostnader'!$C:$C,Aktivitetsbudget!$B12,'NO kostnader'!$A:$A,Aktivitetsbudget!S$6,'NO kostnader'!$D:$D,"Personal"))*0.15)),0)),(ROUND((((SUMIFS('EU kostnader'!$F:$F,'EU kostnader'!$C:$C,Aktivitetsbudget!$B12,'EU kostnader'!$A:$A,Aktivitetsbudget!S$6,'EU kostnader'!$D:$D,"Personal"))*0.15)),0)))))</f>
        <v>0</v>
      </c>
      <c r="T12" s="61">
        <f>IF($S$4="Nei",0,(IF($A12="Norge",(ROUND((((SUMIFS('NO kostnader'!$O:$O,'NO kostnader'!$C:$C,Aktivitetsbudget!$B12,'NO kostnader'!$A:$A,Aktivitetsbudget!T$6,'NO kostnader'!$D:$D,"Personal"))*0.15)),0)),(ROUND((((SUMIFS('EU kostnader'!$F:$F,'EU kostnader'!$C:$C,Aktivitetsbudget!$B12,'EU kostnader'!$A:$A,Aktivitetsbudget!T$6,'EU kostnader'!$D:$D,"Personal"))*0.15)),0)))))</f>
        <v>0</v>
      </c>
      <c r="U12" s="61">
        <f>IF($S$4="Nei",0,(IF($A12="Norge",(ROUND((((SUMIFS('NO kostnader'!$O:$O,'NO kostnader'!$C:$C,Aktivitetsbudget!$B12,'NO kostnader'!$A:$A,Aktivitetsbudget!U$6,'NO kostnader'!$D:$D,"Personal"))*0.15)),0)),(ROUND((((SUMIFS('EU kostnader'!$F:$F,'EU kostnader'!$C:$C,Aktivitetsbudget!$B12,'EU kostnader'!$A:$A,Aktivitetsbudget!U$6,'EU kostnader'!$D:$D,"Personal"))*0.15)),0)))))</f>
        <v>0</v>
      </c>
      <c r="V12" s="61">
        <f>IF($S$4="Nei",0,(IF($A12="Norge",(ROUND((((SUMIFS('NO kostnader'!$O:$O,'NO kostnader'!$C:$C,Aktivitetsbudget!$B12,'NO kostnader'!$A:$A,Aktivitetsbudget!V$6,'NO kostnader'!$D:$D,"Personal"))*0.15)),0)),(ROUND((((SUMIFS('EU kostnader'!$F:$F,'EU kostnader'!$C:$C,Aktivitetsbudget!$B12,'EU kostnader'!$A:$A,Aktivitetsbudget!V$6,'EU kostnader'!$D:$D,"Personal"))*0.15)),0)))))</f>
        <v>0</v>
      </c>
      <c r="W12" s="61">
        <f>IF($S$4="Nei",0,(IF($A12="Norge",(ROUND((((SUMIFS('NO kostnader'!$O:$O,'NO kostnader'!$C:$C,Aktivitetsbudget!$B12,'NO kostnader'!$A:$A,Aktivitetsbudget!W$6,'NO kostnader'!$D:$D,"Personal"))*0.15)),0)),(ROUND((((SUMIFS('EU kostnader'!$F:$F,'EU kostnader'!$C:$C,Aktivitetsbudget!$B12,'EU kostnader'!$A:$A,Aktivitetsbudget!W$6,'EU kostnader'!$D:$D,"Personal"))*0.15)),0)))))</f>
        <v>0</v>
      </c>
      <c r="X12" s="61">
        <f>IF($S$4="Nei",0,(IF($A12="Norge",(ROUND((((SUMIFS('NO kostnader'!$O:$O,'NO kostnader'!$C:$C,Aktivitetsbudget!$B12,'NO kostnader'!$A:$A,Aktivitetsbudget!X$6,'NO kostnader'!$D:$D,"Personal"))*0.15)),0)),(ROUND((((SUMIFS('EU kostnader'!$F:$F,'EU kostnader'!$C:$C,Aktivitetsbudget!$B12,'EU kostnader'!$A:$A,Aktivitetsbudget!X$6,'EU kostnader'!$D:$D,"Personal"))*0.15)),0)))))</f>
        <v>0</v>
      </c>
      <c r="Y12" s="61">
        <f>IF($S$4="Nei",0,(IF($A12="Norge",(ROUND((((SUMIFS('NO kostnader'!$O:$O,'NO kostnader'!$C:$C,Aktivitetsbudget!$B12,'NO kostnader'!$A:$A,Aktivitetsbudget!Y$6,'NO kostnader'!$D:$D,"Personal"))*0.15)),0)),(ROUND((((SUMIFS('EU kostnader'!$F:$F,'EU kostnader'!$C:$C,Aktivitetsbudget!$B12,'EU kostnader'!$A:$A,Aktivitetsbudget!Y$6,'EU kostnader'!$D:$D,"Personal"))*0.15)),0)))))</f>
        <v>0</v>
      </c>
      <c r="Z12" s="61">
        <f>IF($S$4="Nei",0,(IF($A12="Norge",(ROUND((((SUMIFS('NO kostnader'!$O:$O,'NO kostnader'!$C:$C,Aktivitetsbudget!$B12,'NO kostnader'!$A:$A,Aktivitetsbudget!Z$6,'NO kostnader'!$D:$D,"Personal"))*0.15)),0)),(ROUND((((SUMIFS('EU kostnader'!$F:$F,'EU kostnader'!$C:$C,Aktivitetsbudget!$B12,'EU kostnader'!$A:$A,Aktivitetsbudget!Z$6,'EU kostnader'!$D:$D,"Personal"))*0.15)),0)))))</f>
        <v>0</v>
      </c>
      <c r="AA12" s="61">
        <f>IF($S$4="Nei",0,(IF($A12="Norge",(ROUND((((SUMIFS('NO kostnader'!$O:$O,'NO kostnader'!$C:$C,Aktivitetsbudget!$B12,'NO kostnader'!$A:$A,Aktivitetsbudget!AA$6,'NO kostnader'!$D:$D,"Personal"))*0.15)),0)),(ROUND((((SUMIFS('EU kostnader'!$F:$F,'EU kostnader'!$C:$C,Aktivitetsbudget!$B12,'EU kostnader'!$A:$A,Aktivitetsbudget!AA$6,'EU kostnader'!$D:$D,"Personal"))*0.15)),0)))))</f>
        <v>0</v>
      </c>
      <c r="AC12" s="61">
        <f>IF($AD$4="Nei",0,(IF($A12="Norge",(ROUND((((SUMIFS('NO kostnader'!$O:$O,'NO kostnader'!$C:$C,Aktivitetsbudget!$B12,'NO kostnader'!$A:$A,Aktivitetsbudget!AC$6,'NO kostnader'!$D:$D,"Personal"))*0.06)),0)),(ROUND((((SUMIFS('EU kostnader'!$F:$F,'EU kostnader'!$C:$C,Aktivitetsbudget!$B12,'EU kostnader'!$A:$A,Aktivitetsbudget!AC$6,'EU kostnader'!$D:$D,"Personal"))*0.06)),0)))))</f>
        <v>0</v>
      </c>
      <c r="AD12" s="61">
        <f>IF($AD$4="Nei",0,(IF($A12="Norge",(ROUND((((SUMIFS('NO kostnader'!$O:$O,'NO kostnader'!$C:$C,Aktivitetsbudget!$B12,'NO kostnader'!$A:$A,Aktivitetsbudget!AD$6,'NO kostnader'!$D:$D,"Personal"))*0.06)),0)),(ROUND((((SUMIFS('EU kostnader'!$F:$F,'EU kostnader'!$C:$C,Aktivitetsbudget!$B12,'EU kostnader'!$A:$A,Aktivitetsbudget!AD$6,'EU kostnader'!$D:$D,"Personal"))*0.06)),0)))))</f>
        <v>0</v>
      </c>
      <c r="AE12" s="61">
        <f>IF($AD$4="Nei",0,(IF($A12="Norge",(ROUND((((SUMIFS('NO kostnader'!$O:$O,'NO kostnader'!$C:$C,Aktivitetsbudget!$B12,'NO kostnader'!$A:$A,Aktivitetsbudget!AE$6,'NO kostnader'!$D:$D,"Personal"))*0.06)),0)),(ROUND((((SUMIFS('EU kostnader'!$F:$F,'EU kostnader'!$C:$C,Aktivitetsbudget!$B12,'EU kostnader'!$A:$A,Aktivitetsbudget!AE$6,'EU kostnader'!$D:$D,"Personal"))*0.06)),0)))))</f>
        <v>0</v>
      </c>
      <c r="AF12" s="61">
        <f>IF($AD$4="Nei",0,(IF($A12="Norge",(ROUND((((SUMIFS('NO kostnader'!$O:$O,'NO kostnader'!$C:$C,Aktivitetsbudget!$B12,'NO kostnader'!$A:$A,Aktivitetsbudget!AF$6,'NO kostnader'!$D:$D,"Personal"))*0.06)),0)),(ROUND((((SUMIFS('EU kostnader'!$F:$F,'EU kostnader'!$C:$C,Aktivitetsbudget!$B12,'EU kostnader'!$A:$A,Aktivitetsbudget!AF$6,'EU kostnader'!$D:$D,"Personal"))*0.06)),0)))))</f>
        <v>0</v>
      </c>
      <c r="AG12" s="61">
        <f>IF($AD$4="Nei",0,(IF($A12="Norge",(ROUND((((SUMIFS('NO kostnader'!$O:$O,'NO kostnader'!$C:$C,Aktivitetsbudget!$B12,'NO kostnader'!$A:$A,Aktivitetsbudget!AG$6,'NO kostnader'!$D:$D,"Personal"))*0.06)),0)),(ROUND((((SUMIFS('EU kostnader'!$F:$F,'EU kostnader'!$C:$C,Aktivitetsbudget!$B12,'EU kostnader'!$A:$A,Aktivitetsbudget!AG$6,'EU kostnader'!$D:$D,"Personal"))*0.06)),0)))))</f>
        <v>0</v>
      </c>
      <c r="AH12" s="61">
        <f>IF($AD$4="Nei",0,(IF($A12="Norge",(ROUND((((SUMIFS('NO kostnader'!$O:$O,'NO kostnader'!$C:$C,Aktivitetsbudget!$B12,'NO kostnader'!$A:$A,Aktivitetsbudget!AH$6,'NO kostnader'!$D:$D,"Personal"))*0.06)),0)),(ROUND((((SUMIFS('EU kostnader'!$F:$F,'EU kostnader'!$C:$C,Aktivitetsbudget!$B12,'EU kostnader'!$A:$A,Aktivitetsbudget!AH$6,'EU kostnader'!$D:$D,"Personal"))*0.06)),0)))))</f>
        <v>0</v>
      </c>
      <c r="AI12" s="61">
        <f>IF($AD$4="Nei",0,(IF($A12="Norge",(ROUND((((SUMIFS('NO kostnader'!$O:$O,'NO kostnader'!$C:$C,Aktivitetsbudget!$B12,'NO kostnader'!$A:$A,Aktivitetsbudget!AI$6,'NO kostnader'!$D:$D,"Personal"))*0.06)),0)),(ROUND((((SUMIFS('EU kostnader'!$F:$F,'EU kostnader'!$C:$C,Aktivitetsbudget!$B12,'EU kostnader'!$A:$A,Aktivitetsbudget!AI$6,'EU kostnader'!$D:$D,"Personal"))*0.06)),0)))))</f>
        <v>0</v>
      </c>
      <c r="AJ12" s="61">
        <f>IF($AD$4="Nei",0,(IF($A12="Norge",(ROUND((((SUMIFS('NO kostnader'!$O:$O,'NO kostnader'!$C:$C,Aktivitetsbudget!$B12,'NO kostnader'!$A:$A,Aktivitetsbudget!AJ$6,'NO kostnader'!$D:$D,"Personal"))*0.06)),0)),(ROUND((((SUMIFS('EU kostnader'!$F:$F,'EU kostnader'!$C:$C,Aktivitetsbudget!$B12,'EU kostnader'!$A:$A,Aktivitetsbudget!AJ$6,'EU kostnader'!$D:$D,"Personal"))*0.06)),0)))))</f>
        <v>0</v>
      </c>
      <c r="AK12" s="61">
        <f>IF($AD$4="Nei",0,(IF($A12="Norge",(ROUND((((SUMIFS('NO kostnader'!$O:$O,'NO kostnader'!$C:$C,Aktivitetsbudget!$B12,'NO kostnader'!$A:$A,Aktivitetsbudget!AK$6,'NO kostnader'!$D:$D,"Personal"))*0.06)),0)),(ROUND((((SUMIFS('EU kostnader'!$F:$F,'EU kostnader'!$C:$C,Aktivitetsbudget!$B12,'EU kostnader'!$A:$A,Aktivitetsbudget!AK$6,'EU kostnader'!$D:$D,"Personal"))*0.06)),0)))))</f>
        <v>0</v>
      </c>
      <c r="AL12" s="61">
        <f>IF($AD$4="Nei",0,(IF($A12="Norge",(ROUND((((SUMIFS('NO kostnader'!$O:$O,'NO kostnader'!$C:$C,Aktivitetsbudget!$B12,'NO kostnader'!$A:$A,Aktivitetsbudget!AL$6,'NO kostnader'!$D:$D,"Personal"))*0.06)),0)),(ROUND((((SUMIFS('EU kostnader'!$F:$F,'EU kostnader'!$C:$C,Aktivitetsbudget!$B12,'EU kostnader'!$A:$A,Aktivitetsbudget!AL$6,'EU kostnader'!$D:$D,"Personal"))*0.06)),0)))))</f>
        <v>0</v>
      </c>
    </row>
    <row r="13" spans="1:38" x14ac:dyDescent="0.25">
      <c r="A13" s="56" t="str">
        <f>VLOOKUP(B13,'Set-up'!$BG$35:$BH$79,2,FALSE)</f>
        <v/>
      </c>
      <c r="B13" s="56" t="str">
        <f>IF('Set-up'!BG39="","",'Set-up'!BG39)</f>
        <v/>
      </c>
      <c r="C13" s="57" t="str">
        <f t="shared" si="7"/>
        <v/>
      </c>
      <c r="D13" s="58" t="str">
        <f>IF($B13="","",R13+AC13+(IF($A13="Norge",(SUMIFS('NO kostnader'!$O:$O,'NO kostnader'!$C:$C,Aktivitetsbudget!$B13,'NO kostnader'!$A:$A,Aktivitetsbudget!D$4)),(SUMIFS('EU kostnader'!$F:$F,'EU kostnader'!$C:$C,Aktivitetsbudget!$B13,'EU kostnader'!$A:$A,Aktivitetsbudget!D$4)))))</f>
        <v/>
      </c>
      <c r="E13" s="58" t="str">
        <f>IF($B13="","",S13+AD13+(IF($A13="Norge",(SUMIFS('NO kostnader'!$O:$O,'NO kostnader'!$C:$C,Aktivitetsbudget!$B13,'NO kostnader'!$A:$A,Aktivitetsbudget!E$4)),(SUMIFS('EU kostnader'!$F:$F,'EU kostnader'!$C:$C,Aktivitetsbudget!$B13,'EU kostnader'!$A:$A,Aktivitetsbudget!E$4)))))</f>
        <v/>
      </c>
      <c r="F13" s="58" t="str">
        <f>IF($B13="","",T13+AE13+(IF($A13="Norge",(SUMIFS('NO kostnader'!$O:$O,'NO kostnader'!$C:$C,Aktivitetsbudget!$B13,'NO kostnader'!$A:$A,Aktivitetsbudget!F$4)),(SUMIFS('EU kostnader'!$F:$F,'EU kostnader'!$C:$C,Aktivitetsbudget!$B13,'EU kostnader'!$A:$A,Aktivitetsbudget!F$4)))))</f>
        <v/>
      </c>
      <c r="G13" s="58" t="str">
        <f>IF($B13="","",U13+AF13+(IF($A13="Norge",(SUMIFS('NO kostnader'!$O:$O,'NO kostnader'!$C:$C,Aktivitetsbudget!$B13,'NO kostnader'!$A:$A,Aktivitetsbudget!G$4)),(SUMIFS('EU kostnader'!$F:$F,'EU kostnader'!$C:$C,Aktivitetsbudget!$B13,'EU kostnader'!$A:$A,Aktivitetsbudget!G$4)))))</f>
        <v/>
      </c>
      <c r="H13" s="58" t="str">
        <f>IF($B13="","",V13+AG13+(IF($A13="Norge",(SUMIFS('NO kostnader'!$O:$O,'NO kostnader'!$C:$C,Aktivitetsbudget!$B13,'NO kostnader'!$A:$A,Aktivitetsbudget!H$4)),(SUMIFS('EU kostnader'!$F:$F,'EU kostnader'!$C:$C,Aktivitetsbudget!$B13,'EU kostnader'!$A:$A,Aktivitetsbudget!H$4)))))</f>
        <v/>
      </c>
      <c r="I13" s="58" t="str">
        <f>IF($B13="","",W13+AH13+(IF($A13="Norge",(SUMIFS('NO kostnader'!$O:$O,'NO kostnader'!$C:$C,Aktivitetsbudget!$B13,'NO kostnader'!$A:$A,Aktivitetsbudget!I$4)),(SUMIFS('EU kostnader'!$F:$F,'EU kostnader'!$C:$C,Aktivitetsbudget!$B13,'EU kostnader'!$A:$A,Aktivitetsbudget!I$4)))))</f>
        <v/>
      </c>
      <c r="J13" s="58" t="str">
        <f>IF($B13="","",X13+AI13+(IF($A13="Norge",(SUMIFS('NO kostnader'!$O:$O,'NO kostnader'!$C:$C,Aktivitetsbudget!$B13,'NO kostnader'!$A:$A,Aktivitetsbudget!J$4)),(SUMIFS('EU kostnader'!$F:$F,'EU kostnader'!$C:$C,Aktivitetsbudget!$B13,'EU kostnader'!$A:$A,Aktivitetsbudget!J$4)))))</f>
        <v/>
      </c>
      <c r="K13" s="58" t="str">
        <f>IF($B13="","",Y13+AJ13+(IF($A13="Norge",(SUMIFS('NO kostnader'!$O:$O,'NO kostnader'!$C:$C,Aktivitetsbudget!$B13,'NO kostnader'!$A:$A,Aktivitetsbudget!K$4)),(SUMIFS('EU kostnader'!$F:$F,'EU kostnader'!$C:$C,Aktivitetsbudget!$B13,'EU kostnader'!$A:$A,Aktivitetsbudget!K$4)))))</f>
        <v/>
      </c>
      <c r="L13" s="58" t="str">
        <f>IF($B13="","",Z13+AK13+(IF($A13="Norge",(SUMIFS('NO kostnader'!$O:$O,'NO kostnader'!$C:$C,Aktivitetsbudget!$B13,'NO kostnader'!$A:$A,Aktivitetsbudget!L$4)),(SUMIFS('EU kostnader'!$F:$F,'EU kostnader'!$C:$C,Aktivitetsbudget!$B13,'EU kostnader'!$A:$A,Aktivitetsbudget!L$4)))))</f>
        <v/>
      </c>
      <c r="M13" s="58" t="str">
        <f>IF($B13="","",AA13+AL13+(IF($A13="Norge",(SUMIFS('NO kostnader'!$O:$O,'NO kostnader'!$C:$C,Aktivitetsbudget!$B13,'NO kostnader'!$A:$A,Aktivitetsbudget!M$4)),(SUMIFS('EU kostnader'!$F:$F,'EU kostnader'!$C:$C,Aktivitetsbudget!$B13,'EU kostnader'!$A:$A,Aktivitetsbudget!M$4)))))</f>
        <v/>
      </c>
      <c r="R13" s="61">
        <f>IF($S$4="Nei",0,(IF($A13="Norge",(ROUND((((SUMIFS('NO kostnader'!$O:$O,'NO kostnader'!$C:$C,Aktivitetsbudget!$B13,'NO kostnader'!$A:$A,Aktivitetsbudget!R$6,'NO kostnader'!$D:$D,"Personal"))*0.15)),0)),(ROUND((((SUMIFS('EU kostnader'!$F:$F,'EU kostnader'!$C:$C,Aktivitetsbudget!$B13,'EU kostnader'!$A:$A,Aktivitetsbudget!R$6,'EU kostnader'!$D:$D,"Personal"))*0.15)),0)))))</f>
        <v>0</v>
      </c>
      <c r="S13" s="61">
        <f>IF($S$4="Nei",0,(IF($A13="Norge",(ROUND((((SUMIFS('NO kostnader'!$O:$O,'NO kostnader'!$C:$C,Aktivitetsbudget!$B13,'NO kostnader'!$A:$A,Aktivitetsbudget!S$6,'NO kostnader'!$D:$D,"Personal"))*0.15)),0)),(ROUND((((SUMIFS('EU kostnader'!$F:$F,'EU kostnader'!$C:$C,Aktivitetsbudget!$B13,'EU kostnader'!$A:$A,Aktivitetsbudget!S$6,'EU kostnader'!$D:$D,"Personal"))*0.15)),0)))))</f>
        <v>0</v>
      </c>
      <c r="T13" s="61">
        <f>IF($S$4="Nei",0,(IF($A13="Norge",(ROUND((((SUMIFS('NO kostnader'!$O:$O,'NO kostnader'!$C:$C,Aktivitetsbudget!$B13,'NO kostnader'!$A:$A,Aktivitetsbudget!T$6,'NO kostnader'!$D:$D,"Personal"))*0.15)),0)),(ROUND((((SUMIFS('EU kostnader'!$F:$F,'EU kostnader'!$C:$C,Aktivitetsbudget!$B13,'EU kostnader'!$A:$A,Aktivitetsbudget!T$6,'EU kostnader'!$D:$D,"Personal"))*0.15)),0)))))</f>
        <v>0</v>
      </c>
      <c r="U13" s="61">
        <f>IF($S$4="Nei",0,(IF($A13="Norge",(ROUND((((SUMIFS('NO kostnader'!$O:$O,'NO kostnader'!$C:$C,Aktivitetsbudget!$B13,'NO kostnader'!$A:$A,Aktivitetsbudget!U$6,'NO kostnader'!$D:$D,"Personal"))*0.15)),0)),(ROUND((((SUMIFS('EU kostnader'!$F:$F,'EU kostnader'!$C:$C,Aktivitetsbudget!$B13,'EU kostnader'!$A:$A,Aktivitetsbudget!U$6,'EU kostnader'!$D:$D,"Personal"))*0.15)),0)))))</f>
        <v>0</v>
      </c>
      <c r="V13" s="61">
        <f>IF($S$4="Nei",0,(IF($A13="Norge",(ROUND((((SUMIFS('NO kostnader'!$O:$O,'NO kostnader'!$C:$C,Aktivitetsbudget!$B13,'NO kostnader'!$A:$A,Aktivitetsbudget!V$6,'NO kostnader'!$D:$D,"Personal"))*0.15)),0)),(ROUND((((SUMIFS('EU kostnader'!$F:$F,'EU kostnader'!$C:$C,Aktivitetsbudget!$B13,'EU kostnader'!$A:$A,Aktivitetsbudget!V$6,'EU kostnader'!$D:$D,"Personal"))*0.15)),0)))))</f>
        <v>0</v>
      </c>
      <c r="W13" s="61">
        <f>IF($S$4="Nei",0,(IF($A13="Norge",(ROUND((((SUMIFS('NO kostnader'!$O:$O,'NO kostnader'!$C:$C,Aktivitetsbudget!$B13,'NO kostnader'!$A:$A,Aktivitetsbudget!W$6,'NO kostnader'!$D:$D,"Personal"))*0.15)),0)),(ROUND((((SUMIFS('EU kostnader'!$F:$F,'EU kostnader'!$C:$C,Aktivitetsbudget!$B13,'EU kostnader'!$A:$A,Aktivitetsbudget!W$6,'EU kostnader'!$D:$D,"Personal"))*0.15)),0)))))</f>
        <v>0</v>
      </c>
      <c r="X13" s="61">
        <f>IF($S$4="Nei",0,(IF($A13="Norge",(ROUND((((SUMIFS('NO kostnader'!$O:$O,'NO kostnader'!$C:$C,Aktivitetsbudget!$B13,'NO kostnader'!$A:$A,Aktivitetsbudget!X$6,'NO kostnader'!$D:$D,"Personal"))*0.15)),0)),(ROUND((((SUMIFS('EU kostnader'!$F:$F,'EU kostnader'!$C:$C,Aktivitetsbudget!$B13,'EU kostnader'!$A:$A,Aktivitetsbudget!X$6,'EU kostnader'!$D:$D,"Personal"))*0.15)),0)))))</f>
        <v>0</v>
      </c>
      <c r="Y13" s="61">
        <f>IF($S$4="Nei",0,(IF($A13="Norge",(ROUND((((SUMIFS('NO kostnader'!$O:$O,'NO kostnader'!$C:$C,Aktivitetsbudget!$B13,'NO kostnader'!$A:$A,Aktivitetsbudget!Y$6,'NO kostnader'!$D:$D,"Personal"))*0.15)),0)),(ROUND((((SUMIFS('EU kostnader'!$F:$F,'EU kostnader'!$C:$C,Aktivitetsbudget!$B13,'EU kostnader'!$A:$A,Aktivitetsbudget!Y$6,'EU kostnader'!$D:$D,"Personal"))*0.15)),0)))))</f>
        <v>0</v>
      </c>
      <c r="Z13" s="61">
        <f>IF($S$4="Nei",0,(IF($A13="Norge",(ROUND((((SUMIFS('NO kostnader'!$O:$O,'NO kostnader'!$C:$C,Aktivitetsbudget!$B13,'NO kostnader'!$A:$A,Aktivitetsbudget!Z$6,'NO kostnader'!$D:$D,"Personal"))*0.15)),0)),(ROUND((((SUMIFS('EU kostnader'!$F:$F,'EU kostnader'!$C:$C,Aktivitetsbudget!$B13,'EU kostnader'!$A:$A,Aktivitetsbudget!Z$6,'EU kostnader'!$D:$D,"Personal"))*0.15)),0)))))</f>
        <v>0</v>
      </c>
      <c r="AA13" s="61">
        <f>IF($S$4="Nei",0,(IF($A13="Norge",(ROUND((((SUMIFS('NO kostnader'!$O:$O,'NO kostnader'!$C:$C,Aktivitetsbudget!$B13,'NO kostnader'!$A:$A,Aktivitetsbudget!AA$6,'NO kostnader'!$D:$D,"Personal"))*0.15)),0)),(ROUND((((SUMIFS('EU kostnader'!$F:$F,'EU kostnader'!$C:$C,Aktivitetsbudget!$B13,'EU kostnader'!$A:$A,Aktivitetsbudget!AA$6,'EU kostnader'!$D:$D,"Personal"))*0.15)),0)))))</f>
        <v>0</v>
      </c>
      <c r="AC13" s="61">
        <f>IF($AD$4="Nei",0,(IF($A13="Norge",(ROUND((((SUMIFS('NO kostnader'!$O:$O,'NO kostnader'!$C:$C,Aktivitetsbudget!$B13,'NO kostnader'!$A:$A,Aktivitetsbudget!AC$6,'NO kostnader'!$D:$D,"Personal"))*0.06)),0)),(ROUND((((SUMIFS('EU kostnader'!$F:$F,'EU kostnader'!$C:$C,Aktivitetsbudget!$B13,'EU kostnader'!$A:$A,Aktivitetsbudget!AC$6,'EU kostnader'!$D:$D,"Personal"))*0.06)),0)))))</f>
        <v>0</v>
      </c>
      <c r="AD13" s="61">
        <f>IF($AD$4="Nei",0,(IF($A13="Norge",(ROUND((((SUMIFS('NO kostnader'!$O:$O,'NO kostnader'!$C:$C,Aktivitetsbudget!$B13,'NO kostnader'!$A:$A,Aktivitetsbudget!AD$6,'NO kostnader'!$D:$D,"Personal"))*0.06)),0)),(ROUND((((SUMIFS('EU kostnader'!$F:$F,'EU kostnader'!$C:$C,Aktivitetsbudget!$B13,'EU kostnader'!$A:$A,Aktivitetsbudget!AD$6,'EU kostnader'!$D:$D,"Personal"))*0.06)),0)))))</f>
        <v>0</v>
      </c>
      <c r="AE13" s="61">
        <f>IF($AD$4="Nei",0,(IF($A13="Norge",(ROUND((((SUMIFS('NO kostnader'!$O:$O,'NO kostnader'!$C:$C,Aktivitetsbudget!$B13,'NO kostnader'!$A:$A,Aktivitetsbudget!AE$6,'NO kostnader'!$D:$D,"Personal"))*0.06)),0)),(ROUND((((SUMIFS('EU kostnader'!$F:$F,'EU kostnader'!$C:$C,Aktivitetsbudget!$B13,'EU kostnader'!$A:$A,Aktivitetsbudget!AE$6,'EU kostnader'!$D:$D,"Personal"))*0.06)),0)))))</f>
        <v>0</v>
      </c>
      <c r="AF13" s="61">
        <f>IF($AD$4="Nei",0,(IF($A13="Norge",(ROUND((((SUMIFS('NO kostnader'!$O:$O,'NO kostnader'!$C:$C,Aktivitetsbudget!$B13,'NO kostnader'!$A:$A,Aktivitetsbudget!AF$6,'NO kostnader'!$D:$D,"Personal"))*0.06)),0)),(ROUND((((SUMIFS('EU kostnader'!$F:$F,'EU kostnader'!$C:$C,Aktivitetsbudget!$B13,'EU kostnader'!$A:$A,Aktivitetsbudget!AF$6,'EU kostnader'!$D:$D,"Personal"))*0.06)),0)))))</f>
        <v>0</v>
      </c>
      <c r="AG13" s="61">
        <f>IF($AD$4="Nei",0,(IF($A13="Norge",(ROUND((((SUMIFS('NO kostnader'!$O:$O,'NO kostnader'!$C:$C,Aktivitetsbudget!$B13,'NO kostnader'!$A:$A,Aktivitetsbudget!AG$6,'NO kostnader'!$D:$D,"Personal"))*0.06)),0)),(ROUND((((SUMIFS('EU kostnader'!$F:$F,'EU kostnader'!$C:$C,Aktivitetsbudget!$B13,'EU kostnader'!$A:$A,Aktivitetsbudget!AG$6,'EU kostnader'!$D:$D,"Personal"))*0.06)),0)))))</f>
        <v>0</v>
      </c>
      <c r="AH13" s="61">
        <f>IF($AD$4="Nei",0,(IF($A13="Norge",(ROUND((((SUMIFS('NO kostnader'!$O:$O,'NO kostnader'!$C:$C,Aktivitetsbudget!$B13,'NO kostnader'!$A:$A,Aktivitetsbudget!AH$6,'NO kostnader'!$D:$D,"Personal"))*0.06)),0)),(ROUND((((SUMIFS('EU kostnader'!$F:$F,'EU kostnader'!$C:$C,Aktivitetsbudget!$B13,'EU kostnader'!$A:$A,Aktivitetsbudget!AH$6,'EU kostnader'!$D:$D,"Personal"))*0.06)),0)))))</f>
        <v>0</v>
      </c>
      <c r="AI13" s="61">
        <f>IF($AD$4="Nei",0,(IF($A13="Norge",(ROUND((((SUMIFS('NO kostnader'!$O:$O,'NO kostnader'!$C:$C,Aktivitetsbudget!$B13,'NO kostnader'!$A:$A,Aktivitetsbudget!AI$6,'NO kostnader'!$D:$D,"Personal"))*0.06)),0)),(ROUND((((SUMIFS('EU kostnader'!$F:$F,'EU kostnader'!$C:$C,Aktivitetsbudget!$B13,'EU kostnader'!$A:$A,Aktivitetsbudget!AI$6,'EU kostnader'!$D:$D,"Personal"))*0.06)),0)))))</f>
        <v>0</v>
      </c>
      <c r="AJ13" s="61">
        <f>IF($AD$4="Nei",0,(IF($A13="Norge",(ROUND((((SUMIFS('NO kostnader'!$O:$O,'NO kostnader'!$C:$C,Aktivitetsbudget!$B13,'NO kostnader'!$A:$A,Aktivitetsbudget!AJ$6,'NO kostnader'!$D:$D,"Personal"))*0.06)),0)),(ROUND((((SUMIFS('EU kostnader'!$F:$F,'EU kostnader'!$C:$C,Aktivitetsbudget!$B13,'EU kostnader'!$A:$A,Aktivitetsbudget!AJ$6,'EU kostnader'!$D:$D,"Personal"))*0.06)),0)))))</f>
        <v>0</v>
      </c>
      <c r="AK13" s="61">
        <f>IF($AD$4="Nei",0,(IF($A13="Norge",(ROUND((((SUMIFS('NO kostnader'!$O:$O,'NO kostnader'!$C:$C,Aktivitetsbudget!$B13,'NO kostnader'!$A:$A,Aktivitetsbudget!AK$6,'NO kostnader'!$D:$D,"Personal"))*0.06)),0)),(ROUND((((SUMIFS('EU kostnader'!$F:$F,'EU kostnader'!$C:$C,Aktivitetsbudget!$B13,'EU kostnader'!$A:$A,Aktivitetsbudget!AK$6,'EU kostnader'!$D:$D,"Personal"))*0.06)),0)))))</f>
        <v>0</v>
      </c>
      <c r="AL13" s="61">
        <f>IF($AD$4="Nei",0,(IF($A13="Norge",(ROUND((((SUMIFS('NO kostnader'!$O:$O,'NO kostnader'!$C:$C,Aktivitetsbudget!$B13,'NO kostnader'!$A:$A,Aktivitetsbudget!AL$6,'NO kostnader'!$D:$D,"Personal"))*0.06)),0)),(ROUND((((SUMIFS('EU kostnader'!$F:$F,'EU kostnader'!$C:$C,Aktivitetsbudget!$B13,'EU kostnader'!$A:$A,Aktivitetsbudget!AL$6,'EU kostnader'!$D:$D,"Personal"))*0.06)),0)))))</f>
        <v>0</v>
      </c>
    </row>
    <row r="14" spans="1:38" x14ac:dyDescent="0.25">
      <c r="A14" s="56" t="str">
        <f>VLOOKUP(B14,'Set-up'!$BG$35:$BH$79,2,FALSE)</f>
        <v/>
      </c>
      <c r="B14" s="56" t="str">
        <f>IF('Set-up'!BG40="","",'Set-up'!BG40)</f>
        <v/>
      </c>
      <c r="C14" s="57" t="str">
        <f t="shared" si="7"/>
        <v/>
      </c>
      <c r="D14" s="58" t="str">
        <f>IF($B14="","",R14+AC14+(IF($A14="Norge",(SUMIFS('NO kostnader'!$O:$O,'NO kostnader'!$C:$C,Aktivitetsbudget!$B14,'NO kostnader'!$A:$A,Aktivitetsbudget!D$4)),(SUMIFS('EU kostnader'!$F:$F,'EU kostnader'!$C:$C,Aktivitetsbudget!$B14,'EU kostnader'!$A:$A,Aktivitetsbudget!D$4)))))</f>
        <v/>
      </c>
      <c r="E14" s="58" t="str">
        <f>IF($B14="","",S14+AD14+(IF($A14="Norge",(SUMIFS('NO kostnader'!$O:$O,'NO kostnader'!$C:$C,Aktivitetsbudget!$B14,'NO kostnader'!$A:$A,Aktivitetsbudget!E$4)),(SUMIFS('EU kostnader'!$F:$F,'EU kostnader'!$C:$C,Aktivitetsbudget!$B14,'EU kostnader'!$A:$A,Aktivitetsbudget!E$4)))))</f>
        <v/>
      </c>
      <c r="F14" s="58" t="str">
        <f>IF($B14="","",T14+AE14+(IF($A14="Norge",(SUMIFS('NO kostnader'!$O:$O,'NO kostnader'!$C:$C,Aktivitetsbudget!$B14,'NO kostnader'!$A:$A,Aktivitetsbudget!F$4)),(SUMIFS('EU kostnader'!$F:$F,'EU kostnader'!$C:$C,Aktivitetsbudget!$B14,'EU kostnader'!$A:$A,Aktivitetsbudget!F$4)))))</f>
        <v/>
      </c>
      <c r="G14" s="58" t="str">
        <f>IF($B14="","",U14+AF14+(IF($A14="Norge",(SUMIFS('NO kostnader'!$O:$O,'NO kostnader'!$C:$C,Aktivitetsbudget!$B14,'NO kostnader'!$A:$A,Aktivitetsbudget!G$4)),(SUMIFS('EU kostnader'!$F:$F,'EU kostnader'!$C:$C,Aktivitetsbudget!$B14,'EU kostnader'!$A:$A,Aktivitetsbudget!G$4)))))</f>
        <v/>
      </c>
      <c r="H14" s="58" t="str">
        <f>IF($B14="","",V14+AG14+(IF($A14="Norge",(SUMIFS('NO kostnader'!$O:$O,'NO kostnader'!$C:$C,Aktivitetsbudget!$B14,'NO kostnader'!$A:$A,Aktivitetsbudget!H$4)),(SUMIFS('EU kostnader'!$F:$F,'EU kostnader'!$C:$C,Aktivitetsbudget!$B14,'EU kostnader'!$A:$A,Aktivitetsbudget!H$4)))))</f>
        <v/>
      </c>
      <c r="I14" s="58" t="str">
        <f>IF($B14="","",W14+AH14+(IF($A14="Norge",(SUMIFS('NO kostnader'!$O:$O,'NO kostnader'!$C:$C,Aktivitetsbudget!$B14,'NO kostnader'!$A:$A,Aktivitetsbudget!I$4)),(SUMIFS('EU kostnader'!$F:$F,'EU kostnader'!$C:$C,Aktivitetsbudget!$B14,'EU kostnader'!$A:$A,Aktivitetsbudget!I$4)))))</f>
        <v/>
      </c>
      <c r="J14" s="58" t="str">
        <f>IF($B14="","",X14+AI14+(IF($A14="Norge",(SUMIFS('NO kostnader'!$O:$O,'NO kostnader'!$C:$C,Aktivitetsbudget!$B14,'NO kostnader'!$A:$A,Aktivitetsbudget!J$4)),(SUMIFS('EU kostnader'!$F:$F,'EU kostnader'!$C:$C,Aktivitetsbudget!$B14,'EU kostnader'!$A:$A,Aktivitetsbudget!J$4)))))</f>
        <v/>
      </c>
      <c r="K14" s="58" t="str">
        <f>IF($B14="","",Y14+AJ14+(IF($A14="Norge",(SUMIFS('NO kostnader'!$O:$O,'NO kostnader'!$C:$C,Aktivitetsbudget!$B14,'NO kostnader'!$A:$A,Aktivitetsbudget!K$4)),(SUMIFS('EU kostnader'!$F:$F,'EU kostnader'!$C:$C,Aktivitetsbudget!$B14,'EU kostnader'!$A:$A,Aktivitetsbudget!K$4)))))</f>
        <v/>
      </c>
      <c r="L14" s="58" t="str">
        <f>IF($B14="","",Z14+AK14+(IF($A14="Norge",(SUMIFS('NO kostnader'!$O:$O,'NO kostnader'!$C:$C,Aktivitetsbudget!$B14,'NO kostnader'!$A:$A,Aktivitetsbudget!L$4)),(SUMIFS('EU kostnader'!$F:$F,'EU kostnader'!$C:$C,Aktivitetsbudget!$B14,'EU kostnader'!$A:$A,Aktivitetsbudget!L$4)))))</f>
        <v/>
      </c>
      <c r="M14" s="58" t="str">
        <f>IF($B14="","",AA14+AL14+(IF($A14="Norge",(SUMIFS('NO kostnader'!$O:$O,'NO kostnader'!$C:$C,Aktivitetsbudget!$B14,'NO kostnader'!$A:$A,Aktivitetsbudget!M$4)),(SUMIFS('EU kostnader'!$F:$F,'EU kostnader'!$C:$C,Aktivitetsbudget!$B14,'EU kostnader'!$A:$A,Aktivitetsbudget!M$4)))))</f>
        <v/>
      </c>
      <c r="R14" s="61">
        <f>IF($S$4="Nei",0,(IF($A14="Norge",(ROUND((((SUMIFS('NO kostnader'!$O:$O,'NO kostnader'!$C:$C,Aktivitetsbudget!$B14,'NO kostnader'!$A:$A,Aktivitetsbudget!R$6,'NO kostnader'!$D:$D,"Personal"))*0.15)),0)),(ROUND((((SUMIFS('EU kostnader'!$F:$F,'EU kostnader'!$C:$C,Aktivitetsbudget!$B14,'EU kostnader'!$A:$A,Aktivitetsbudget!R$6,'EU kostnader'!$D:$D,"Personal"))*0.15)),0)))))</f>
        <v>0</v>
      </c>
      <c r="S14" s="61">
        <f>IF($S$4="Nei",0,(IF($A14="Norge",(ROUND((((SUMIFS('NO kostnader'!$O:$O,'NO kostnader'!$C:$C,Aktivitetsbudget!$B14,'NO kostnader'!$A:$A,Aktivitetsbudget!S$6,'NO kostnader'!$D:$D,"Personal"))*0.15)),0)),(ROUND((((SUMIFS('EU kostnader'!$F:$F,'EU kostnader'!$C:$C,Aktivitetsbudget!$B14,'EU kostnader'!$A:$A,Aktivitetsbudget!S$6,'EU kostnader'!$D:$D,"Personal"))*0.15)),0)))))</f>
        <v>0</v>
      </c>
      <c r="T14" s="61">
        <f>IF($S$4="Nei",0,(IF($A14="Norge",(ROUND((((SUMIFS('NO kostnader'!$O:$O,'NO kostnader'!$C:$C,Aktivitetsbudget!$B14,'NO kostnader'!$A:$A,Aktivitetsbudget!T$6,'NO kostnader'!$D:$D,"Personal"))*0.15)),0)),(ROUND((((SUMIFS('EU kostnader'!$F:$F,'EU kostnader'!$C:$C,Aktivitetsbudget!$B14,'EU kostnader'!$A:$A,Aktivitetsbudget!T$6,'EU kostnader'!$D:$D,"Personal"))*0.15)),0)))))</f>
        <v>0</v>
      </c>
      <c r="U14" s="61">
        <f>IF($S$4="Nei",0,(IF($A14="Norge",(ROUND((((SUMIFS('NO kostnader'!$O:$O,'NO kostnader'!$C:$C,Aktivitetsbudget!$B14,'NO kostnader'!$A:$A,Aktivitetsbudget!U$6,'NO kostnader'!$D:$D,"Personal"))*0.15)),0)),(ROUND((((SUMIFS('EU kostnader'!$F:$F,'EU kostnader'!$C:$C,Aktivitetsbudget!$B14,'EU kostnader'!$A:$A,Aktivitetsbudget!U$6,'EU kostnader'!$D:$D,"Personal"))*0.15)),0)))))</f>
        <v>0</v>
      </c>
      <c r="V14" s="61">
        <f>IF($S$4="Nei",0,(IF($A14="Norge",(ROUND((((SUMIFS('NO kostnader'!$O:$O,'NO kostnader'!$C:$C,Aktivitetsbudget!$B14,'NO kostnader'!$A:$A,Aktivitetsbudget!V$6,'NO kostnader'!$D:$D,"Personal"))*0.15)),0)),(ROUND((((SUMIFS('EU kostnader'!$F:$F,'EU kostnader'!$C:$C,Aktivitetsbudget!$B14,'EU kostnader'!$A:$A,Aktivitetsbudget!V$6,'EU kostnader'!$D:$D,"Personal"))*0.15)),0)))))</f>
        <v>0</v>
      </c>
      <c r="W14" s="61">
        <f>IF($S$4="Nei",0,(IF($A14="Norge",(ROUND((((SUMIFS('NO kostnader'!$O:$O,'NO kostnader'!$C:$C,Aktivitetsbudget!$B14,'NO kostnader'!$A:$A,Aktivitetsbudget!W$6,'NO kostnader'!$D:$D,"Personal"))*0.15)),0)),(ROUND((((SUMIFS('EU kostnader'!$F:$F,'EU kostnader'!$C:$C,Aktivitetsbudget!$B14,'EU kostnader'!$A:$A,Aktivitetsbudget!W$6,'EU kostnader'!$D:$D,"Personal"))*0.15)),0)))))</f>
        <v>0</v>
      </c>
      <c r="X14" s="61">
        <f>IF($S$4="Nei",0,(IF($A14="Norge",(ROUND((((SUMIFS('NO kostnader'!$O:$O,'NO kostnader'!$C:$C,Aktivitetsbudget!$B14,'NO kostnader'!$A:$A,Aktivitetsbudget!X$6,'NO kostnader'!$D:$D,"Personal"))*0.15)),0)),(ROUND((((SUMIFS('EU kostnader'!$F:$F,'EU kostnader'!$C:$C,Aktivitetsbudget!$B14,'EU kostnader'!$A:$A,Aktivitetsbudget!X$6,'EU kostnader'!$D:$D,"Personal"))*0.15)),0)))))</f>
        <v>0</v>
      </c>
      <c r="Y14" s="61">
        <f>IF($S$4="Nei",0,(IF($A14="Norge",(ROUND((((SUMIFS('NO kostnader'!$O:$O,'NO kostnader'!$C:$C,Aktivitetsbudget!$B14,'NO kostnader'!$A:$A,Aktivitetsbudget!Y$6,'NO kostnader'!$D:$D,"Personal"))*0.15)),0)),(ROUND((((SUMIFS('EU kostnader'!$F:$F,'EU kostnader'!$C:$C,Aktivitetsbudget!$B14,'EU kostnader'!$A:$A,Aktivitetsbudget!Y$6,'EU kostnader'!$D:$D,"Personal"))*0.15)),0)))))</f>
        <v>0</v>
      </c>
      <c r="Z14" s="61">
        <f>IF($S$4="Nei",0,(IF($A14="Norge",(ROUND((((SUMIFS('NO kostnader'!$O:$O,'NO kostnader'!$C:$C,Aktivitetsbudget!$B14,'NO kostnader'!$A:$A,Aktivitetsbudget!Z$6,'NO kostnader'!$D:$D,"Personal"))*0.15)),0)),(ROUND((((SUMIFS('EU kostnader'!$F:$F,'EU kostnader'!$C:$C,Aktivitetsbudget!$B14,'EU kostnader'!$A:$A,Aktivitetsbudget!Z$6,'EU kostnader'!$D:$D,"Personal"))*0.15)),0)))))</f>
        <v>0</v>
      </c>
      <c r="AA14" s="61">
        <f>IF($S$4="Nei",0,(IF($A14="Norge",(ROUND((((SUMIFS('NO kostnader'!$O:$O,'NO kostnader'!$C:$C,Aktivitetsbudget!$B14,'NO kostnader'!$A:$A,Aktivitetsbudget!AA$6,'NO kostnader'!$D:$D,"Personal"))*0.15)),0)),(ROUND((((SUMIFS('EU kostnader'!$F:$F,'EU kostnader'!$C:$C,Aktivitetsbudget!$B14,'EU kostnader'!$A:$A,Aktivitetsbudget!AA$6,'EU kostnader'!$D:$D,"Personal"))*0.15)),0)))))</f>
        <v>0</v>
      </c>
      <c r="AC14" s="61">
        <f>IF($AD$4="Nei",0,(IF($A14="Norge",(ROUND((((SUMIFS('NO kostnader'!$O:$O,'NO kostnader'!$C:$C,Aktivitetsbudget!$B14,'NO kostnader'!$A:$A,Aktivitetsbudget!AC$6,'NO kostnader'!$D:$D,"Personal"))*0.06)),0)),(ROUND((((SUMIFS('EU kostnader'!$F:$F,'EU kostnader'!$C:$C,Aktivitetsbudget!$B14,'EU kostnader'!$A:$A,Aktivitetsbudget!AC$6,'EU kostnader'!$D:$D,"Personal"))*0.06)),0)))))</f>
        <v>0</v>
      </c>
      <c r="AD14" s="61">
        <f>IF($AD$4="Nei",0,(IF($A14="Norge",(ROUND((((SUMIFS('NO kostnader'!$O:$O,'NO kostnader'!$C:$C,Aktivitetsbudget!$B14,'NO kostnader'!$A:$A,Aktivitetsbudget!AD$6,'NO kostnader'!$D:$D,"Personal"))*0.06)),0)),(ROUND((((SUMIFS('EU kostnader'!$F:$F,'EU kostnader'!$C:$C,Aktivitetsbudget!$B14,'EU kostnader'!$A:$A,Aktivitetsbudget!AD$6,'EU kostnader'!$D:$D,"Personal"))*0.06)),0)))))</f>
        <v>0</v>
      </c>
      <c r="AE14" s="61">
        <f>IF($AD$4="Nei",0,(IF($A14="Norge",(ROUND((((SUMIFS('NO kostnader'!$O:$O,'NO kostnader'!$C:$C,Aktivitetsbudget!$B14,'NO kostnader'!$A:$A,Aktivitetsbudget!AE$6,'NO kostnader'!$D:$D,"Personal"))*0.06)),0)),(ROUND((((SUMIFS('EU kostnader'!$F:$F,'EU kostnader'!$C:$C,Aktivitetsbudget!$B14,'EU kostnader'!$A:$A,Aktivitetsbudget!AE$6,'EU kostnader'!$D:$D,"Personal"))*0.06)),0)))))</f>
        <v>0</v>
      </c>
      <c r="AF14" s="61">
        <f>IF($AD$4="Nei",0,(IF($A14="Norge",(ROUND((((SUMIFS('NO kostnader'!$O:$O,'NO kostnader'!$C:$C,Aktivitetsbudget!$B14,'NO kostnader'!$A:$A,Aktivitetsbudget!AF$6,'NO kostnader'!$D:$D,"Personal"))*0.06)),0)),(ROUND((((SUMIFS('EU kostnader'!$F:$F,'EU kostnader'!$C:$C,Aktivitetsbudget!$B14,'EU kostnader'!$A:$A,Aktivitetsbudget!AF$6,'EU kostnader'!$D:$D,"Personal"))*0.06)),0)))))</f>
        <v>0</v>
      </c>
      <c r="AG14" s="61">
        <f>IF($AD$4="Nei",0,(IF($A14="Norge",(ROUND((((SUMIFS('NO kostnader'!$O:$O,'NO kostnader'!$C:$C,Aktivitetsbudget!$B14,'NO kostnader'!$A:$A,Aktivitetsbudget!AG$6,'NO kostnader'!$D:$D,"Personal"))*0.06)),0)),(ROUND((((SUMIFS('EU kostnader'!$F:$F,'EU kostnader'!$C:$C,Aktivitetsbudget!$B14,'EU kostnader'!$A:$A,Aktivitetsbudget!AG$6,'EU kostnader'!$D:$D,"Personal"))*0.06)),0)))))</f>
        <v>0</v>
      </c>
      <c r="AH14" s="61">
        <f>IF($AD$4="Nei",0,(IF($A14="Norge",(ROUND((((SUMIFS('NO kostnader'!$O:$O,'NO kostnader'!$C:$C,Aktivitetsbudget!$B14,'NO kostnader'!$A:$A,Aktivitetsbudget!AH$6,'NO kostnader'!$D:$D,"Personal"))*0.06)),0)),(ROUND((((SUMIFS('EU kostnader'!$F:$F,'EU kostnader'!$C:$C,Aktivitetsbudget!$B14,'EU kostnader'!$A:$A,Aktivitetsbudget!AH$6,'EU kostnader'!$D:$D,"Personal"))*0.06)),0)))))</f>
        <v>0</v>
      </c>
      <c r="AI14" s="61">
        <f>IF($AD$4="Nei",0,(IF($A14="Norge",(ROUND((((SUMIFS('NO kostnader'!$O:$O,'NO kostnader'!$C:$C,Aktivitetsbudget!$B14,'NO kostnader'!$A:$A,Aktivitetsbudget!AI$6,'NO kostnader'!$D:$D,"Personal"))*0.06)),0)),(ROUND((((SUMIFS('EU kostnader'!$F:$F,'EU kostnader'!$C:$C,Aktivitetsbudget!$B14,'EU kostnader'!$A:$A,Aktivitetsbudget!AI$6,'EU kostnader'!$D:$D,"Personal"))*0.06)),0)))))</f>
        <v>0</v>
      </c>
      <c r="AJ14" s="61">
        <f>IF($AD$4="Nei",0,(IF($A14="Norge",(ROUND((((SUMIFS('NO kostnader'!$O:$O,'NO kostnader'!$C:$C,Aktivitetsbudget!$B14,'NO kostnader'!$A:$A,Aktivitetsbudget!AJ$6,'NO kostnader'!$D:$D,"Personal"))*0.06)),0)),(ROUND((((SUMIFS('EU kostnader'!$F:$F,'EU kostnader'!$C:$C,Aktivitetsbudget!$B14,'EU kostnader'!$A:$A,Aktivitetsbudget!AJ$6,'EU kostnader'!$D:$D,"Personal"))*0.06)),0)))))</f>
        <v>0</v>
      </c>
      <c r="AK14" s="61">
        <f>IF($AD$4="Nei",0,(IF($A14="Norge",(ROUND((((SUMIFS('NO kostnader'!$O:$O,'NO kostnader'!$C:$C,Aktivitetsbudget!$B14,'NO kostnader'!$A:$A,Aktivitetsbudget!AK$6,'NO kostnader'!$D:$D,"Personal"))*0.06)),0)),(ROUND((((SUMIFS('EU kostnader'!$F:$F,'EU kostnader'!$C:$C,Aktivitetsbudget!$B14,'EU kostnader'!$A:$A,Aktivitetsbudget!AK$6,'EU kostnader'!$D:$D,"Personal"))*0.06)),0)))))</f>
        <v>0</v>
      </c>
      <c r="AL14" s="61">
        <f>IF($AD$4="Nei",0,(IF($A14="Norge",(ROUND((((SUMIFS('NO kostnader'!$O:$O,'NO kostnader'!$C:$C,Aktivitetsbudget!$B14,'NO kostnader'!$A:$A,Aktivitetsbudget!AL$6,'NO kostnader'!$D:$D,"Personal"))*0.06)),0)),(ROUND((((SUMIFS('EU kostnader'!$F:$F,'EU kostnader'!$C:$C,Aktivitetsbudget!$B14,'EU kostnader'!$A:$A,Aktivitetsbudget!AL$6,'EU kostnader'!$D:$D,"Personal"))*0.06)),0)))))</f>
        <v>0</v>
      </c>
    </row>
    <row r="15" spans="1:38" x14ac:dyDescent="0.25">
      <c r="A15" s="56" t="str">
        <f>VLOOKUP(B15,'Set-up'!$BG$35:$BH$79,2,FALSE)</f>
        <v/>
      </c>
      <c r="B15" s="56" t="str">
        <f>IF('Set-up'!BG41="","",'Set-up'!BG41)</f>
        <v/>
      </c>
      <c r="C15" s="57" t="str">
        <f t="shared" si="7"/>
        <v/>
      </c>
      <c r="D15" s="58" t="str">
        <f>IF($B15="","",R15+AC15+(IF($A15="Norge",(SUMIFS('NO kostnader'!$O:$O,'NO kostnader'!$C:$C,Aktivitetsbudget!$B15,'NO kostnader'!$A:$A,Aktivitetsbudget!D$4)),(SUMIFS('EU kostnader'!$F:$F,'EU kostnader'!$C:$C,Aktivitetsbudget!$B15,'EU kostnader'!$A:$A,Aktivitetsbudget!D$4)))))</f>
        <v/>
      </c>
      <c r="E15" s="58" t="str">
        <f>IF($B15="","",S15+AD15+(IF($A15="Norge",(SUMIFS('NO kostnader'!$O:$O,'NO kostnader'!$C:$C,Aktivitetsbudget!$B15,'NO kostnader'!$A:$A,Aktivitetsbudget!E$4)),(SUMIFS('EU kostnader'!$F:$F,'EU kostnader'!$C:$C,Aktivitetsbudget!$B15,'EU kostnader'!$A:$A,Aktivitetsbudget!E$4)))))</f>
        <v/>
      </c>
      <c r="F15" s="58" t="str">
        <f>IF($B15="","",T15+AE15+(IF($A15="Norge",(SUMIFS('NO kostnader'!$O:$O,'NO kostnader'!$C:$C,Aktivitetsbudget!$B15,'NO kostnader'!$A:$A,Aktivitetsbudget!F$4)),(SUMIFS('EU kostnader'!$F:$F,'EU kostnader'!$C:$C,Aktivitetsbudget!$B15,'EU kostnader'!$A:$A,Aktivitetsbudget!F$4)))))</f>
        <v/>
      </c>
      <c r="G15" s="58" t="str">
        <f>IF($B15="","",U15+AF15+(IF($A15="Norge",(SUMIFS('NO kostnader'!$O:$O,'NO kostnader'!$C:$C,Aktivitetsbudget!$B15,'NO kostnader'!$A:$A,Aktivitetsbudget!G$4)),(SUMIFS('EU kostnader'!$F:$F,'EU kostnader'!$C:$C,Aktivitetsbudget!$B15,'EU kostnader'!$A:$A,Aktivitetsbudget!G$4)))))</f>
        <v/>
      </c>
      <c r="H15" s="58" t="str">
        <f>IF($B15="","",V15+AG15+(IF($A15="Norge",(SUMIFS('NO kostnader'!$O:$O,'NO kostnader'!$C:$C,Aktivitetsbudget!$B15,'NO kostnader'!$A:$A,Aktivitetsbudget!H$4)),(SUMIFS('EU kostnader'!$F:$F,'EU kostnader'!$C:$C,Aktivitetsbudget!$B15,'EU kostnader'!$A:$A,Aktivitetsbudget!H$4)))))</f>
        <v/>
      </c>
      <c r="I15" s="58" t="str">
        <f>IF($B15="","",W15+AH15+(IF($A15="Norge",(SUMIFS('NO kostnader'!$O:$O,'NO kostnader'!$C:$C,Aktivitetsbudget!$B15,'NO kostnader'!$A:$A,Aktivitetsbudget!I$4)),(SUMIFS('EU kostnader'!$F:$F,'EU kostnader'!$C:$C,Aktivitetsbudget!$B15,'EU kostnader'!$A:$A,Aktivitetsbudget!I$4)))))</f>
        <v/>
      </c>
      <c r="J15" s="58" t="str">
        <f>IF($B15="","",X15+AI15+(IF($A15="Norge",(SUMIFS('NO kostnader'!$O:$O,'NO kostnader'!$C:$C,Aktivitetsbudget!$B15,'NO kostnader'!$A:$A,Aktivitetsbudget!J$4)),(SUMIFS('EU kostnader'!$F:$F,'EU kostnader'!$C:$C,Aktivitetsbudget!$B15,'EU kostnader'!$A:$A,Aktivitetsbudget!J$4)))))</f>
        <v/>
      </c>
      <c r="K15" s="58" t="str">
        <f>IF($B15="","",Y15+AJ15+(IF($A15="Norge",(SUMIFS('NO kostnader'!$O:$O,'NO kostnader'!$C:$C,Aktivitetsbudget!$B15,'NO kostnader'!$A:$A,Aktivitetsbudget!K$4)),(SUMIFS('EU kostnader'!$F:$F,'EU kostnader'!$C:$C,Aktivitetsbudget!$B15,'EU kostnader'!$A:$A,Aktivitetsbudget!K$4)))))</f>
        <v/>
      </c>
      <c r="L15" s="58" t="str">
        <f>IF($B15="","",Z15+AK15+(IF($A15="Norge",(SUMIFS('NO kostnader'!$O:$O,'NO kostnader'!$C:$C,Aktivitetsbudget!$B15,'NO kostnader'!$A:$A,Aktivitetsbudget!L$4)),(SUMIFS('EU kostnader'!$F:$F,'EU kostnader'!$C:$C,Aktivitetsbudget!$B15,'EU kostnader'!$A:$A,Aktivitetsbudget!L$4)))))</f>
        <v/>
      </c>
      <c r="M15" s="58" t="str">
        <f>IF($B15="","",AA15+AL15+(IF($A15="Norge",(SUMIFS('NO kostnader'!$O:$O,'NO kostnader'!$C:$C,Aktivitetsbudget!$B15,'NO kostnader'!$A:$A,Aktivitetsbudget!M$4)),(SUMIFS('EU kostnader'!$F:$F,'EU kostnader'!$C:$C,Aktivitetsbudget!$B15,'EU kostnader'!$A:$A,Aktivitetsbudget!M$4)))))</f>
        <v/>
      </c>
      <c r="R15" s="61">
        <f>IF($S$4="Nei",0,(IF($A15="Norge",(ROUND((((SUMIFS('NO kostnader'!$O:$O,'NO kostnader'!$C:$C,Aktivitetsbudget!$B15,'NO kostnader'!$A:$A,Aktivitetsbudget!R$6,'NO kostnader'!$D:$D,"Personal"))*0.15)),0)),(ROUND((((SUMIFS('EU kostnader'!$F:$F,'EU kostnader'!$C:$C,Aktivitetsbudget!$B15,'EU kostnader'!$A:$A,Aktivitetsbudget!R$6,'EU kostnader'!$D:$D,"Personal"))*0.15)),0)))))</f>
        <v>0</v>
      </c>
      <c r="S15" s="61">
        <f>IF($S$4="Nei",0,(IF($A15="Norge",(ROUND((((SUMIFS('NO kostnader'!$O:$O,'NO kostnader'!$C:$C,Aktivitetsbudget!$B15,'NO kostnader'!$A:$A,Aktivitetsbudget!S$6,'NO kostnader'!$D:$D,"Personal"))*0.15)),0)),(ROUND((((SUMIFS('EU kostnader'!$F:$F,'EU kostnader'!$C:$C,Aktivitetsbudget!$B15,'EU kostnader'!$A:$A,Aktivitetsbudget!S$6,'EU kostnader'!$D:$D,"Personal"))*0.15)),0)))))</f>
        <v>0</v>
      </c>
      <c r="T15" s="61">
        <f>IF($S$4="Nei",0,(IF($A15="Norge",(ROUND((((SUMIFS('NO kostnader'!$O:$O,'NO kostnader'!$C:$C,Aktivitetsbudget!$B15,'NO kostnader'!$A:$A,Aktivitetsbudget!T$6,'NO kostnader'!$D:$D,"Personal"))*0.15)),0)),(ROUND((((SUMIFS('EU kostnader'!$F:$F,'EU kostnader'!$C:$C,Aktivitetsbudget!$B15,'EU kostnader'!$A:$A,Aktivitetsbudget!T$6,'EU kostnader'!$D:$D,"Personal"))*0.15)),0)))))</f>
        <v>0</v>
      </c>
      <c r="U15" s="61">
        <f>IF($S$4="Nei",0,(IF($A15="Norge",(ROUND((((SUMIFS('NO kostnader'!$O:$O,'NO kostnader'!$C:$C,Aktivitetsbudget!$B15,'NO kostnader'!$A:$A,Aktivitetsbudget!U$6,'NO kostnader'!$D:$D,"Personal"))*0.15)),0)),(ROUND((((SUMIFS('EU kostnader'!$F:$F,'EU kostnader'!$C:$C,Aktivitetsbudget!$B15,'EU kostnader'!$A:$A,Aktivitetsbudget!U$6,'EU kostnader'!$D:$D,"Personal"))*0.15)),0)))))</f>
        <v>0</v>
      </c>
      <c r="V15" s="61">
        <f>IF($S$4="Nei",0,(IF($A15="Norge",(ROUND((((SUMIFS('NO kostnader'!$O:$O,'NO kostnader'!$C:$C,Aktivitetsbudget!$B15,'NO kostnader'!$A:$A,Aktivitetsbudget!V$6,'NO kostnader'!$D:$D,"Personal"))*0.15)),0)),(ROUND((((SUMIFS('EU kostnader'!$F:$F,'EU kostnader'!$C:$C,Aktivitetsbudget!$B15,'EU kostnader'!$A:$A,Aktivitetsbudget!V$6,'EU kostnader'!$D:$D,"Personal"))*0.15)),0)))))</f>
        <v>0</v>
      </c>
      <c r="W15" s="61">
        <f>IF($S$4="Nei",0,(IF($A15="Norge",(ROUND((((SUMIFS('NO kostnader'!$O:$O,'NO kostnader'!$C:$C,Aktivitetsbudget!$B15,'NO kostnader'!$A:$A,Aktivitetsbudget!W$6,'NO kostnader'!$D:$D,"Personal"))*0.15)),0)),(ROUND((((SUMIFS('EU kostnader'!$F:$F,'EU kostnader'!$C:$C,Aktivitetsbudget!$B15,'EU kostnader'!$A:$A,Aktivitetsbudget!W$6,'EU kostnader'!$D:$D,"Personal"))*0.15)),0)))))</f>
        <v>0</v>
      </c>
      <c r="X15" s="61">
        <f>IF($S$4="Nei",0,(IF($A15="Norge",(ROUND((((SUMIFS('NO kostnader'!$O:$O,'NO kostnader'!$C:$C,Aktivitetsbudget!$B15,'NO kostnader'!$A:$A,Aktivitetsbudget!X$6,'NO kostnader'!$D:$D,"Personal"))*0.15)),0)),(ROUND((((SUMIFS('EU kostnader'!$F:$F,'EU kostnader'!$C:$C,Aktivitetsbudget!$B15,'EU kostnader'!$A:$A,Aktivitetsbudget!X$6,'EU kostnader'!$D:$D,"Personal"))*0.15)),0)))))</f>
        <v>0</v>
      </c>
      <c r="Y15" s="61">
        <f>IF($S$4="Nei",0,(IF($A15="Norge",(ROUND((((SUMIFS('NO kostnader'!$O:$O,'NO kostnader'!$C:$C,Aktivitetsbudget!$B15,'NO kostnader'!$A:$A,Aktivitetsbudget!Y$6,'NO kostnader'!$D:$D,"Personal"))*0.15)),0)),(ROUND((((SUMIFS('EU kostnader'!$F:$F,'EU kostnader'!$C:$C,Aktivitetsbudget!$B15,'EU kostnader'!$A:$A,Aktivitetsbudget!Y$6,'EU kostnader'!$D:$D,"Personal"))*0.15)),0)))))</f>
        <v>0</v>
      </c>
      <c r="Z15" s="61">
        <f>IF($S$4="Nei",0,(IF($A15="Norge",(ROUND((((SUMIFS('NO kostnader'!$O:$O,'NO kostnader'!$C:$C,Aktivitetsbudget!$B15,'NO kostnader'!$A:$A,Aktivitetsbudget!Z$6,'NO kostnader'!$D:$D,"Personal"))*0.15)),0)),(ROUND((((SUMIFS('EU kostnader'!$F:$F,'EU kostnader'!$C:$C,Aktivitetsbudget!$B15,'EU kostnader'!$A:$A,Aktivitetsbudget!Z$6,'EU kostnader'!$D:$D,"Personal"))*0.15)),0)))))</f>
        <v>0</v>
      </c>
      <c r="AA15" s="61">
        <f>IF($S$4="Nei",0,(IF($A15="Norge",(ROUND((((SUMIFS('NO kostnader'!$O:$O,'NO kostnader'!$C:$C,Aktivitetsbudget!$B15,'NO kostnader'!$A:$A,Aktivitetsbudget!AA$6,'NO kostnader'!$D:$D,"Personal"))*0.15)),0)),(ROUND((((SUMIFS('EU kostnader'!$F:$F,'EU kostnader'!$C:$C,Aktivitetsbudget!$B15,'EU kostnader'!$A:$A,Aktivitetsbudget!AA$6,'EU kostnader'!$D:$D,"Personal"))*0.15)),0)))))</f>
        <v>0</v>
      </c>
      <c r="AC15" s="61">
        <f>IF($AD$4="Nei",0,(IF($A15="Norge",(ROUND((((SUMIFS('NO kostnader'!$O:$O,'NO kostnader'!$C:$C,Aktivitetsbudget!$B15,'NO kostnader'!$A:$A,Aktivitetsbudget!AC$6,'NO kostnader'!$D:$D,"Personal"))*0.06)),0)),(ROUND((((SUMIFS('EU kostnader'!$F:$F,'EU kostnader'!$C:$C,Aktivitetsbudget!$B15,'EU kostnader'!$A:$A,Aktivitetsbudget!AC$6,'EU kostnader'!$D:$D,"Personal"))*0.06)),0)))))</f>
        <v>0</v>
      </c>
      <c r="AD15" s="61">
        <f>IF($AD$4="Nei",0,(IF($A15="Norge",(ROUND((((SUMIFS('NO kostnader'!$O:$O,'NO kostnader'!$C:$C,Aktivitetsbudget!$B15,'NO kostnader'!$A:$A,Aktivitetsbudget!AD$6,'NO kostnader'!$D:$D,"Personal"))*0.06)),0)),(ROUND((((SUMIFS('EU kostnader'!$F:$F,'EU kostnader'!$C:$C,Aktivitetsbudget!$B15,'EU kostnader'!$A:$A,Aktivitetsbudget!AD$6,'EU kostnader'!$D:$D,"Personal"))*0.06)),0)))))</f>
        <v>0</v>
      </c>
      <c r="AE15" s="61">
        <f>IF($AD$4="Nei",0,(IF($A15="Norge",(ROUND((((SUMIFS('NO kostnader'!$O:$O,'NO kostnader'!$C:$C,Aktivitetsbudget!$B15,'NO kostnader'!$A:$A,Aktivitetsbudget!AE$6,'NO kostnader'!$D:$D,"Personal"))*0.06)),0)),(ROUND((((SUMIFS('EU kostnader'!$F:$F,'EU kostnader'!$C:$C,Aktivitetsbudget!$B15,'EU kostnader'!$A:$A,Aktivitetsbudget!AE$6,'EU kostnader'!$D:$D,"Personal"))*0.06)),0)))))</f>
        <v>0</v>
      </c>
      <c r="AF15" s="61">
        <f>IF($AD$4="Nei",0,(IF($A15="Norge",(ROUND((((SUMIFS('NO kostnader'!$O:$O,'NO kostnader'!$C:$C,Aktivitetsbudget!$B15,'NO kostnader'!$A:$A,Aktivitetsbudget!AF$6,'NO kostnader'!$D:$D,"Personal"))*0.06)),0)),(ROUND((((SUMIFS('EU kostnader'!$F:$F,'EU kostnader'!$C:$C,Aktivitetsbudget!$B15,'EU kostnader'!$A:$A,Aktivitetsbudget!AF$6,'EU kostnader'!$D:$D,"Personal"))*0.06)),0)))))</f>
        <v>0</v>
      </c>
      <c r="AG15" s="61">
        <f>IF($AD$4="Nei",0,(IF($A15="Norge",(ROUND((((SUMIFS('NO kostnader'!$O:$O,'NO kostnader'!$C:$C,Aktivitetsbudget!$B15,'NO kostnader'!$A:$A,Aktivitetsbudget!AG$6,'NO kostnader'!$D:$D,"Personal"))*0.06)),0)),(ROUND((((SUMIFS('EU kostnader'!$F:$F,'EU kostnader'!$C:$C,Aktivitetsbudget!$B15,'EU kostnader'!$A:$A,Aktivitetsbudget!AG$6,'EU kostnader'!$D:$D,"Personal"))*0.06)),0)))))</f>
        <v>0</v>
      </c>
      <c r="AH15" s="61">
        <f>IF($AD$4="Nei",0,(IF($A15="Norge",(ROUND((((SUMIFS('NO kostnader'!$O:$O,'NO kostnader'!$C:$C,Aktivitetsbudget!$B15,'NO kostnader'!$A:$A,Aktivitetsbudget!AH$6,'NO kostnader'!$D:$D,"Personal"))*0.06)),0)),(ROUND((((SUMIFS('EU kostnader'!$F:$F,'EU kostnader'!$C:$C,Aktivitetsbudget!$B15,'EU kostnader'!$A:$A,Aktivitetsbudget!AH$6,'EU kostnader'!$D:$D,"Personal"))*0.06)),0)))))</f>
        <v>0</v>
      </c>
      <c r="AI15" s="61">
        <f>IF($AD$4="Nei",0,(IF($A15="Norge",(ROUND((((SUMIFS('NO kostnader'!$O:$O,'NO kostnader'!$C:$C,Aktivitetsbudget!$B15,'NO kostnader'!$A:$A,Aktivitetsbudget!AI$6,'NO kostnader'!$D:$D,"Personal"))*0.06)),0)),(ROUND((((SUMIFS('EU kostnader'!$F:$F,'EU kostnader'!$C:$C,Aktivitetsbudget!$B15,'EU kostnader'!$A:$A,Aktivitetsbudget!AI$6,'EU kostnader'!$D:$D,"Personal"))*0.06)),0)))))</f>
        <v>0</v>
      </c>
      <c r="AJ15" s="61">
        <f>IF($AD$4="Nei",0,(IF($A15="Norge",(ROUND((((SUMIFS('NO kostnader'!$O:$O,'NO kostnader'!$C:$C,Aktivitetsbudget!$B15,'NO kostnader'!$A:$A,Aktivitetsbudget!AJ$6,'NO kostnader'!$D:$D,"Personal"))*0.06)),0)),(ROUND((((SUMIFS('EU kostnader'!$F:$F,'EU kostnader'!$C:$C,Aktivitetsbudget!$B15,'EU kostnader'!$A:$A,Aktivitetsbudget!AJ$6,'EU kostnader'!$D:$D,"Personal"))*0.06)),0)))))</f>
        <v>0</v>
      </c>
      <c r="AK15" s="61">
        <f>IF($AD$4="Nei",0,(IF($A15="Norge",(ROUND((((SUMIFS('NO kostnader'!$O:$O,'NO kostnader'!$C:$C,Aktivitetsbudget!$B15,'NO kostnader'!$A:$A,Aktivitetsbudget!AK$6,'NO kostnader'!$D:$D,"Personal"))*0.06)),0)),(ROUND((((SUMIFS('EU kostnader'!$F:$F,'EU kostnader'!$C:$C,Aktivitetsbudget!$B15,'EU kostnader'!$A:$A,Aktivitetsbudget!AK$6,'EU kostnader'!$D:$D,"Personal"))*0.06)),0)))))</f>
        <v>0</v>
      </c>
      <c r="AL15" s="61">
        <f>IF($AD$4="Nei",0,(IF($A15="Norge",(ROUND((((SUMIFS('NO kostnader'!$O:$O,'NO kostnader'!$C:$C,Aktivitetsbudget!$B15,'NO kostnader'!$A:$A,Aktivitetsbudget!AL$6,'NO kostnader'!$D:$D,"Personal"))*0.06)),0)),(ROUND((((SUMIFS('EU kostnader'!$F:$F,'EU kostnader'!$C:$C,Aktivitetsbudget!$B15,'EU kostnader'!$A:$A,Aktivitetsbudget!AL$6,'EU kostnader'!$D:$D,"Personal"))*0.06)),0)))))</f>
        <v>0</v>
      </c>
    </row>
    <row r="16" spans="1:38" x14ac:dyDescent="0.25">
      <c r="A16" s="56" t="str">
        <f>VLOOKUP(B16,'Set-up'!$BG$35:$BH$79,2,FALSE)</f>
        <v/>
      </c>
      <c r="B16" s="56" t="str">
        <f>IF('Set-up'!BG42="","",'Set-up'!BG42)</f>
        <v/>
      </c>
      <c r="C16" s="57" t="str">
        <f t="shared" si="7"/>
        <v/>
      </c>
      <c r="D16" s="58" t="str">
        <f>IF($B16="","",R16+AC16+(IF($A16="Norge",(SUMIFS('NO kostnader'!$O:$O,'NO kostnader'!$C:$C,Aktivitetsbudget!$B16,'NO kostnader'!$A:$A,Aktivitetsbudget!D$4)),(SUMIFS('EU kostnader'!$F:$F,'EU kostnader'!$C:$C,Aktivitetsbudget!$B16,'EU kostnader'!$A:$A,Aktivitetsbudget!D$4)))))</f>
        <v/>
      </c>
      <c r="E16" s="58" t="str">
        <f>IF($B16="","",S16+AD16+(IF($A16="Norge",(SUMIFS('NO kostnader'!$O:$O,'NO kostnader'!$C:$C,Aktivitetsbudget!$B16,'NO kostnader'!$A:$A,Aktivitetsbudget!E$4)),(SUMIFS('EU kostnader'!$F:$F,'EU kostnader'!$C:$C,Aktivitetsbudget!$B16,'EU kostnader'!$A:$A,Aktivitetsbudget!E$4)))))</f>
        <v/>
      </c>
      <c r="F16" s="58" t="str">
        <f>IF($B16="","",T16+AE16+(IF($A16="Norge",(SUMIFS('NO kostnader'!$O:$O,'NO kostnader'!$C:$C,Aktivitetsbudget!$B16,'NO kostnader'!$A:$A,Aktivitetsbudget!F$4)),(SUMIFS('EU kostnader'!$F:$F,'EU kostnader'!$C:$C,Aktivitetsbudget!$B16,'EU kostnader'!$A:$A,Aktivitetsbudget!F$4)))))</f>
        <v/>
      </c>
      <c r="G16" s="58" t="str">
        <f>IF($B16="","",U16+AF16+(IF($A16="Norge",(SUMIFS('NO kostnader'!$O:$O,'NO kostnader'!$C:$C,Aktivitetsbudget!$B16,'NO kostnader'!$A:$A,Aktivitetsbudget!G$4)),(SUMIFS('EU kostnader'!$F:$F,'EU kostnader'!$C:$C,Aktivitetsbudget!$B16,'EU kostnader'!$A:$A,Aktivitetsbudget!G$4)))))</f>
        <v/>
      </c>
      <c r="H16" s="58" t="str">
        <f>IF($B16="","",V16+AG16+(IF($A16="Norge",(SUMIFS('NO kostnader'!$O:$O,'NO kostnader'!$C:$C,Aktivitetsbudget!$B16,'NO kostnader'!$A:$A,Aktivitetsbudget!H$4)),(SUMIFS('EU kostnader'!$F:$F,'EU kostnader'!$C:$C,Aktivitetsbudget!$B16,'EU kostnader'!$A:$A,Aktivitetsbudget!H$4)))))</f>
        <v/>
      </c>
      <c r="I16" s="58" t="str">
        <f>IF($B16="","",W16+AH16+(IF($A16="Norge",(SUMIFS('NO kostnader'!$O:$O,'NO kostnader'!$C:$C,Aktivitetsbudget!$B16,'NO kostnader'!$A:$A,Aktivitetsbudget!I$4)),(SUMIFS('EU kostnader'!$F:$F,'EU kostnader'!$C:$C,Aktivitetsbudget!$B16,'EU kostnader'!$A:$A,Aktivitetsbudget!I$4)))))</f>
        <v/>
      </c>
      <c r="J16" s="58" t="str">
        <f>IF($B16="","",X16+AI16+(IF($A16="Norge",(SUMIFS('NO kostnader'!$O:$O,'NO kostnader'!$C:$C,Aktivitetsbudget!$B16,'NO kostnader'!$A:$A,Aktivitetsbudget!J$4)),(SUMIFS('EU kostnader'!$F:$F,'EU kostnader'!$C:$C,Aktivitetsbudget!$B16,'EU kostnader'!$A:$A,Aktivitetsbudget!J$4)))))</f>
        <v/>
      </c>
      <c r="K16" s="58" t="str">
        <f>IF($B16="","",Y16+AJ16+(IF($A16="Norge",(SUMIFS('NO kostnader'!$O:$O,'NO kostnader'!$C:$C,Aktivitetsbudget!$B16,'NO kostnader'!$A:$A,Aktivitetsbudget!K$4)),(SUMIFS('EU kostnader'!$F:$F,'EU kostnader'!$C:$C,Aktivitetsbudget!$B16,'EU kostnader'!$A:$A,Aktivitetsbudget!K$4)))))</f>
        <v/>
      </c>
      <c r="L16" s="58" t="str">
        <f>IF($B16="","",Z16+AK16+(IF($A16="Norge",(SUMIFS('NO kostnader'!$O:$O,'NO kostnader'!$C:$C,Aktivitetsbudget!$B16,'NO kostnader'!$A:$A,Aktivitetsbudget!L$4)),(SUMIFS('EU kostnader'!$F:$F,'EU kostnader'!$C:$C,Aktivitetsbudget!$B16,'EU kostnader'!$A:$A,Aktivitetsbudget!L$4)))))</f>
        <v/>
      </c>
      <c r="M16" s="58" t="str">
        <f>IF($B16="","",AA16+AL16+(IF($A16="Norge",(SUMIFS('NO kostnader'!$O:$O,'NO kostnader'!$C:$C,Aktivitetsbudget!$B16,'NO kostnader'!$A:$A,Aktivitetsbudget!M$4)),(SUMIFS('EU kostnader'!$F:$F,'EU kostnader'!$C:$C,Aktivitetsbudget!$B16,'EU kostnader'!$A:$A,Aktivitetsbudget!M$4)))))</f>
        <v/>
      </c>
      <c r="R16" s="61">
        <f>IF($S$4="Nei",0,(IF($A16="Norge",(ROUND((((SUMIFS('NO kostnader'!$O:$O,'NO kostnader'!$C:$C,Aktivitetsbudget!$B16,'NO kostnader'!$A:$A,Aktivitetsbudget!R$6,'NO kostnader'!$D:$D,"Personal"))*0.15)),0)),(ROUND((((SUMIFS('EU kostnader'!$F:$F,'EU kostnader'!$C:$C,Aktivitetsbudget!$B16,'EU kostnader'!$A:$A,Aktivitetsbudget!R$6,'EU kostnader'!$D:$D,"Personal"))*0.15)),0)))))</f>
        <v>0</v>
      </c>
      <c r="S16" s="61">
        <f>IF($S$4="Nei",0,(IF($A16="Norge",(ROUND((((SUMIFS('NO kostnader'!$O:$O,'NO kostnader'!$C:$C,Aktivitetsbudget!$B16,'NO kostnader'!$A:$A,Aktivitetsbudget!S$6,'NO kostnader'!$D:$D,"Personal"))*0.15)),0)),(ROUND((((SUMIFS('EU kostnader'!$F:$F,'EU kostnader'!$C:$C,Aktivitetsbudget!$B16,'EU kostnader'!$A:$A,Aktivitetsbudget!S$6,'EU kostnader'!$D:$D,"Personal"))*0.15)),0)))))</f>
        <v>0</v>
      </c>
      <c r="T16" s="61">
        <f>IF($S$4="Nei",0,(IF($A16="Norge",(ROUND((((SUMIFS('NO kostnader'!$O:$O,'NO kostnader'!$C:$C,Aktivitetsbudget!$B16,'NO kostnader'!$A:$A,Aktivitetsbudget!T$6,'NO kostnader'!$D:$D,"Personal"))*0.15)),0)),(ROUND((((SUMIFS('EU kostnader'!$F:$F,'EU kostnader'!$C:$C,Aktivitetsbudget!$B16,'EU kostnader'!$A:$A,Aktivitetsbudget!T$6,'EU kostnader'!$D:$D,"Personal"))*0.15)),0)))))</f>
        <v>0</v>
      </c>
      <c r="U16" s="61">
        <f>IF($S$4="Nei",0,(IF($A16="Norge",(ROUND((((SUMIFS('NO kostnader'!$O:$O,'NO kostnader'!$C:$C,Aktivitetsbudget!$B16,'NO kostnader'!$A:$A,Aktivitetsbudget!U$6,'NO kostnader'!$D:$D,"Personal"))*0.15)),0)),(ROUND((((SUMIFS('EU kostnader'!$F:$F,'EU kostnader'!$C:$C,Aktivitetsbudget!$B16,'EU kostnader'!$A:$A,Aktivitetsbudget!U$6,'EU kostnader'!$D:$D,"Personal"))*0.15)),0)))))</f>
        <v>0</v>
      </c>
      <c r="V16" s="61">
        <f>IF($S$4="Nei",0,(IF($A16="Norge",(ROUND((((SUMIFS('NO kostnader'!$O:$O,'NO kostnader'!$C:$C,Aktivitetsbudget!$B16,'NO kostnader'!$A:$A,Aktivitetsbudget!V$6,'NO kostnader'!$D:$D,"Personal"))*0.15)),0)),(ROUND((((SUMIFS('EU kostnader'!$F:$F,'EU kostnader'!$C:$C,Aktivitetsbudget!$B16,'EU kostnader'!$A:$A,Aktivitetsbudget!V$6,'EU kostnader'!$D:$D,"Personal"))*0.15)),0)))))</f>
        <v>0</v>
      </c>
      <c r="W16" s="61">
        <f>IF($S$4="Nei",0,(IF($A16="Norge",(ROUND((((SUMIFS('NO kostnader'!$O:$O,'NO kostnader'!$C:$C,Aktivitetsbudget!$B16,'NO kostnader'!$A:$A,Aktivitetsbudget!W$6,'NO kostnader'!$D:$D,"Personal"))*0.15)),0)),(ROUND((((SUMIFS('EU kostnader'!$F:$F,'EU kostnader'!$C:$C,Aktivitetsbudget!$B16,'EU kostnader'!$A:$A,Aktivitetsbudget!W$6,'EU kostnader'!$D:$D,"Personal"))*0.15)),0)))))</f>
        <v>0</v>
      </c>
      <c r="X16" s="61">
        <f>IF($S$4="Nei",0,(IF($A16="Norge",(ROUND((((SUMIFS('NO kostnader'!$O:$O,'NO kostnader'!$C:$C,Aktivitetsbudget!$B16,'NO kostnader'!$A:$A,Aktivitetsbudget!X$6,'NO kostnader'!$D:$D,"Personal"))*0.15)),0)),(ROUND((((SUMIFS('EU kostnader'!$F:$F,'EU kostnader'!$C:$C,Aktivitetsbudget!$B16,'EU kostnader'!$A:$A,Aktivitetsbudget!X$6,'EU kostnader'!$D:$D,"Personal"))*0.15)),0)))))</f>
        <v>0</v>
      </c>
      <c r="Y16" s="61">
        <f>IF($S$4="Nei",0,(IF($A16="Norge",(ROUND((((SUMIFS('NO kostnader'!$O:$O,'NO kostnader'!$C:$C,Aktivitetsbudget!$B16,'NO kostnader'!$A:$A,Aktivitetsbudget!Y$6,'NO kostnader'!$D:$D,"Personal"))*0.15)),0)),(ROUND((((SUMIFS('EU kostnader'!$F:$F,'EU kostnader'!$C:$C,Aktivitetsbudget!$B16,'EU kostnader'!$A:$A,Aktivitetsbudget!Y$6,'EU kostnader'!$D:$D,"Personal"))*0.15)),0)))))</f>
        <v>0</v>
      </c>
      <c r="Z16" s="61">
        <f>IF($S$4="Nei",0,(IF($A16="Norge",(ROUND((((SUMIFS('NO kostnader'!$O:$O,'NO kostnader'!$C:$C,Aktivitetsbudget!$B16,'NO kostnader'!$A:$A,Aktivitetsbudget!Z$6,'NO kostnader'!$D:$D,"Personal"))*0.15)),0)),(ROUND((((SUMIFS('EU kostnader'!$F:$F,'EU kostnader'!$C:$C,Aktivitetsbudget!$B16,'EU kostnader'!$A:$A,Aktivitetsbudget!Z$6,'EU kostnader'!$D:$D,"Personal"))*0.15)),0)))))</f>
        <v>0</v>
      </c>
      <c r="AA16" s="61">
        <f>IF($S$4="Nei",0,(IF($A16="Norge",(ROUND((((SUMIFS('NO kostnader'!$O:$O,'NO kostnader'!$C:$C,Aktivitetsbudget!$B16,'NO kostnader'!$A:$A,Aktivitetsbudget!AA$6,'NO kostnader'!$D:$D,"Personal"))*0.15)),0)),(ROUND((((SUMIFS('EU kostnader'!$F:$F,'EU kostnader'!$C:$C,Aktivitetsbudget!$B16,'EU kostnader'!$A:$A,Aktivitetsbudget!AA$6,'EU kostnader'!$D:$D,"Personal"))*0.15)),0)))))</f>
        <v>0</v>
      </c>
      <c r="AC16" s="61">
        <f>IF($AD$4="Nei",0,(IF($A16="Norge",(ROUND((((SUMIFS('NO kostnader'!$O:$O,'NO kostnader'!$C:$C,Aktivitetsbudget!$B16,'NO kostnader'!$A:$A,Aktivitetsbudget!AC$6,'NO kostnader'!$D:$D,"Personal"))*0.06)),0)),(ROUND((((SUMIFS('EU kostnader'!$F:$F,'EU kostnader'!$C:$C,Aktivitetsbudget!$B16,'EU kostnader'!$A:$A,Aktivitetsbudget!AC$6,'EU kostnader'!$D:$D,"Personal"))*0.06)),0)))))</f>
        <v>0</v>
      </c>
      <c r="AD16" s="61">
        <f>IF($AD$4="Nei",0,(IF($A16="Norge",(ROUND((((SUMIFS('NO kostnader'!$O:$O,'NO kostnader'!$C:$C,Aktivitetsbudget!$B16,'NO kostnader'!$A:$A,Aktivitetsbudget!AD$6,'NO kostnader'!$D:$D,"Personal"))*0.06)),0)),(ROUND((((SUMIFS('EU kostnader'!$F:$F,'EU kostnader'!$C:$C,Aktivitetsbudget!$B16,'EU kostnader'!$A:$A,Aktivitetsbudget!AD$6,'EU kostnader'!$D:$D,"Personal"))*0.06)),0)))))</f>
        <v>0</v>
      </c>
      <c r="AE16" s="61">
        <f>IF($AD$4="Nei",0,(IF($A16="Norge",(ROUND((((SUMIFS('NO kostnader'!$O:$O,'NO kostnader'!$C:$C,Aktivitetsbudget!$B16,'NO kostnader'!$A:$A,Aktivitetsbudget!AE$6,'NO kostnader'!$D:$D,"Personal"))*0.06)),0)),(ROUND((((SUMIFS('EU kostnader'!$F:$F,'EU kostnader'!$C:$C,Aktivitetsbudget!$B16,'EU kostnader'!$A:$A,Aktivitetsbudget!AE$6,'EU kostnader'!$D:$D,"Personal"))*0.06)),0)))))</f>
        <v>0</v>
      </c>
      <c r="AF16" s="61">
        <f>IF($AD$4="Nei",0,(IF($A16="Norge",(ROUND((((SUMIFS('NO kostnader'!$O:$O,'NO kostnader'!$C:$C,Aktivitetsbudget!$B16,'NO kostnader'!$A:$A,Aktivitetsbudget!AF$6,'NO kostnader'!$D:$D,"Personal"))*0.06)),0)),(ROUND((((SUMIFS('EU kostnader'!$F:$F,'EU kostnader'!$C:$C,Aktivitetsbudget!$B16,'EU kostnader'!$A:$A,Aktivitetsbudget!AF$6,'EU kostnader'!$D:$D,"Personal"))*0.06)),0)))))</f>
        <v>0</v>
      </c>
      <c r="AG16" s="61">
        <f>IF($AD$4="Nei",0,(IF($A16="Norge",(ROUND((((SUMIFS('NO kostnader'!$O:$O,'NO kostnader'!$C:$C,Aktivitetsbudget!$B16,'NO kostnader'!$A:$A,Aktivitetsbudget!AG$6,'NO kostnader'!$D:$D,"Personal"))*0.06)),0)),(ROUND((((SUMIFS('EU kostnader'!$F:$F,'EU kostnader'!$C:$C,Aktivitetsbudget!$B16,'EU kostnader'!$A:$A,Aktivitetsbudget!AG$6,'EU kostnader'!$D:$D,"Personal"))*0.06)),0)))))</f>
        <v>0</v>
      </c>
      <c r="AH16" s="61">
        <f>IF($AD$4="Nei",0,(IF($A16="Norge",(ROUND((((SUMIFS('NO kostnader'!$O:$O,'NO kostnader'!$C:$C,Aktivitetsbudget!$B16,'NO kostnader'!$A:$A,Aktivitetsbudget!AH$6,'NO kostnader'!$D:$D,"Personal"))*0.06)),0)),(ROUND((((SUMIFS('EU kostnader'!$F:$F,'EU kostnader'!$C:$C,Aktivitetsbudget!$B16,'EU kostnader'!$A:$A,Aktivitetsbudget!AH$6,'EU kostnader'!$D:$D,"Personal"))*0.06)),0)))))</f>
        <v>0</v>
      </c>
      <c r="AI16" s="61">
        <f>IF($AD$4="Nei",0,(IF($A16="Norge",(ROUND((((SUMIFS('NO kostnader'!$O:$O,'NO kostnader'!$C:$C,Aktivitetsbudget!$B16,'NO kostnader'!$A:$A,Aktivitetsbudget!AI$6,'NO kostnader'!$D:$D,"Personal"))*0.06)),0)),(ROUND((((SUMIFS('EU kostnader'!$F:$F,'EU kostnader'!$C:$C,Aktivitetsbudget!$B16,'EU kostnader'!$A:$A,Aktivitetsbudget!AI$6,'EU kostnader'!$D:$D,"Personal"))*0.06)),0)))))</f>
        <v>0</v>
      </c>
      <c r="AJ16" s="61">
        <f>IF($AD$4="Nei",0,(IF($A16="Norge",(ROUND((((SUMIFS('NO kostnader'!$O:$O,'NO kostnader'!$C:$C,Aktivitetsbudget!$B16,'NO kostnader'!$A:$A,Aktivitetsbudget!AJ$6,'NO kostnader'!$D:$D,"Personal"))*0.06)),0)),(ROUND((((SUMIFS('EU kostnader'!$F:$F,'EU kostnader'!$C:$C,Aktivitetsbudget!$B16,'EU kostnader'!$A:$A,Aktivitetsbudget!AJ$6,'EU kostnader'!$D:$D,"Personal"))*0.06)),0)))))</f>
        <v>0</v>
      </c>
      <c r="AK16" s="61">
        <f>IF($AD$4="Nei",0,(IF($A16="Norge",(ROUND((((SUMIFS('NO kostnader'!$O:$O,'NO kostnader'!$C:$C,Aktivitetsbudget!$B16,'NO kostnader'!$A:$A,Aktivitetsbudget!AK$6,'NO kostnader'!$D:$D,"Personal"))*0.06)),0)),(ROUND((((SUMIFS('EU kostnader'!$F:$F,'EU kostnader'!$C:$C,Aktivitetsbudget!$B16,'EU kostnader'!$A:$A,Aktivitetsbudget!AK$6,'EU kostnader'!$D:$D,"Personal"))*0.06)),0)))))</f>
        <v>0</v>
      </c>
      <c r="AL16" s="61">
        <f>IF($AD$4="Nei",0,(IF($A16="Norge",(ROUND((((SUMIFS('NO kostnader'!$O:$O,'NO kostnader'!$C:$C,Aktivitetsbudget!$B16,'NO kostnader'!$A:$A,Aktivitetsbudget!AL$6,'NO kostnader'!$D:$D,"Personal"))*0.06)),0)),(ROUND((((SUMIFS('EU kostnader'!$F:$F,'EU kostnader'!$C:$C,Aktivitetsbudget!$B16,'EU kostnader'!$A:$A,Aktivitetsbudget!AL$6,'EU kostnader'!$D:$D,"Personal"))*0.06)),0)))))</f>
        <v>0</v>
      </c>
    </row>
    <row r="17" spans="1:38" x14ac:dyDescent="0.25">
      <c r="A17" s="56" t="str">
        <f>VLOOKUP(B17,'Set-up'!$BG$35:$BH$79,2,FALSE)</f>
        <v/>
      </c>
      <c r="B17" s="56" t="str">
        <f>IF('Set-up'!BG43="","",'Set-up'!BG43)</f>
        <v/>
      </c>
      <c r="C17" s="57" t="str">
        <f t="shared" si="7"/>
        <v/>
      </c>
      <c r="D17" s="58" t="str">
        <f>IF($B17="","",R17+AC17+(IF($A17="Norge",(SUMIFS('NO kostnader'!$O:$O,'NO kostnader'!$C:$C,Aktivitetsbudget!$B17,'NO kostnader'!$A:$A,Aktivitetsbudget!D$4)),(SUMIFS('EU kostnader'!$F:$F,'EU kostnader'!$C:$C,Aktivitetsbudget!$B17,'EU kostnader'!$A:$A,Aktivitetsbudget!D$4)))))</f>
        <v/>
      </c>
      <c r="E17" s="58" t="str">
        <f>IF($B17="","",S17+AD17+(IF($A17="Norge",(SUMIFS('NO kostnader'!$O:$O,'NO kostnader'!$C:$C,Aktivitetsbudget!$B17,'NO kostnader'!$A:$A,Aktivitetsbudget!E$4)),(SUMIFS('EU kostnader'!$F:$F,'EU kostnader'!$C:$C,Aktivitetsbudget!$B17,'EU kostnader'!$A:$A,Aktivitetsbudget!E$4)))))</f>
        <v/>
      </c>
      <c r="F17" s="58" t="str">
        <f>IF($B17="","",T17+AE17+(IF($A17="Norge",(SUMIFS('NO kostnader'!$O:$O,'NO kostnader'!$C:$C,Aktivitetsbudget!$B17,'NO kostnader'!$A:$A,Aktivitetsbudget!F$4)),(SUMIFS('EU kostnader'!$F:$F,'EU kostnader'!$C:$C,Aktivitetsbudget!$B17,'EU kostnader'!$A:$A,Aktivitetsbudget!F$4)))))</f>
        <v/>
      </c>
      <c r="G17" s="58" t="str">
        <f>IF($B17="","",U17+AF17+(IF($A17="Norge",(SUMIFS('NO kostnader'!$O:$O,'NO kostnader'!$C:$C,Aktivitetsbudget!$B17,'NO kostnader'!$A:$A,Aktivitetsbudget!G$4)),(SUMIFS('EU kostnader'!$F:$F,'EU kostnader'!$C:$C,Aktivitetsbudget!$B17,'EU kostnader'!$A:$A,Aktivitetsbudget!G$4)))))</f>
        <v/>
      </c>
      <c r="H17" s="58" t="str">
        <f>IF($B17="","",V17+AG17+(IF($A17="Norge",(SUMIFS('NO kostnader'!$O:$O,'NO kostnader'!$C:$C,Aktivitetsbudget!$B17,'NO kostnader'!$A:$A,Aktivitetsbudget!H$4)),(SUMIFS('EU kostnader'!$F:$F,'EU kostnader'!$C:$C,Aktivitetsbudget!$B17,'EU kostnader'!$A:$A,Aktivitetsbudget!H$4)))))</f>
        <v/>
      </c>
      <c r="I17" s="58" t="str">
        <f>IF($B17="","",W17+AH17+(IF($A17="Norge",(SUMIFS('NO kostnader'!$O:$O,'NO kostnader'!$C:$C,Aktivitetsbudget!$B17,'NO kostnader'!$A:$A,Aktivitetsbudget!I$4)),(SUMIFS('EU kostnader'!$F:$F,'EU kostnader'!$C:$C,Aktivitetsbudget!$B17,'EU kostnader'!$A:$A,Aktivitetsbudget!I$4)))))</f>
        <v/>
      </c>
      <c r="J17" s="58" t="str">
        <f>IF($B17="","",X17+AI17+(IF($A17="Norge",(SUMIFS('NO kostnader'!$O:$O,'NO kostnader'!$C:$C,Aktivitetsbudget!$B17,'NO kostnader'!$A:$A,Aktivitetsbudget!J$4)),(SUMIFS('EU kostnader'!$F:$F,'EU kostnader'!$C:$C,Aktivitetsbudget!$B17,'EU kostnader'!$A:$A,Aktivitetsbudget!J$4)))))</f>
        <v/>
      </c>
      <c r="K17" s="58" t="str">
        <f>IF($B17="","",Y17+AJ17+(IF($A17="Norge",(SUMIFS('NO kostnader'!$O:$O,'NO kostnader'!$C:$C,Aktivitetsbudget!$B17,'NO kostnader'!$A:$A,Aktivitetsbudget!K$4)),(SUMIFS('EU kostnader'!$F:$F,'EU kostnader'!$C:$C,Aktivitetsbudget!$B17,'EU kostnader'!$A:$A,Aktivitetsbudget!K$4)))))</f>
        <v/>
      </c>
      <c r="L17" s="58" t="str">
        <f>IF($B17="","",Z17+AK17+(IF($A17="Norge",(SUMIFS('NO kostnader'!$O:$O,'NO kostnader'!$C:$C,Aktivitetsbudget!$B17,'NO kostnader'!$A:$A,Aktivitetsbudget!L$4)),(SUMIFS('EU kostnader'!$F:$F,'EU kostnader'!$C:$C,Aktivitetsbudget!$B17,'EU kostnader'!$A:$A,Aktivitetsbudget!L$4)))))</f>
        <v/>
      </c>
      <c r="M17" s="58" t="str">
        <f>IF($B17="","",AA17+AL17+(IF($A17="Norge",(SUMIFS('NO kostnader'!$O:$O,'NO kostnader'!$C:$C,Aktivitetsbudget!$B17,'NO kostnader'!$A:$A,Aktivitetsbudget!M$4)),(SUMIFS('EU kostnader'!$F:$F,'EU kostnader'!$C:$C,Aktivitetsbudget!$B17,'EU kostnader'!$A:$A,Aktivitetsbudget!M$4)))))</f>
        <v/>
      </c>
      <c r="R17" s="61">
        <f>IF($S$4="Nei",0,(IF($A17="Norge",(ROUND((((SUMIFS('NO kostnader'!$O:$O,'NO kostnader'!$C:$C,Aktivitetsbudget!$B17,'NO kostnader'!$A:$A,Aktivitetsbudget!R$6,'NO kostnader'!$D:$D,"Personal"))*0.15)),0)),(ROUND((((SUMIFS('EU kostnader'!$F:$F,'EU kostnader'!$C:$C,Aktivitetsbudget!$B17,'EU kostnader'!$A:$A,Aktivitetsbudget!R$6,'EU kostnader'!$D:$D,"Personal"))*0.15)),0)))))</f>
        <v>0</v>
      </c>
      <c r="S17" s="61">
        <f>IF($S$4="Nei",0,(IF($A17="Norge",(ROUND((((SUMIFS('NO kostnader'!$O:$O,'NO kostnader'!$C:$C,Aktivitetsbudget!$B17,'NO kostnader'!$A:$A,Aktivitetsbudget!S$6,'NO kostnader'!$D:$D,"Personal"))*0.15)),0)),(ROUND((((SUMIFS('EU kostnader'!$F:$F,'EU kostnader'!$C:$C,Aktivitetsbudget!$B17,'EU kostnader'!$A:$A,Aktivitetsbudget!S$6,'EU kostnader'!$D:$D,"Personal"))*0.15)),0)))))</f>
        <v>0</v>
      </c>
      <c r="T17" s="61">
        <f>IF($S$4="Nei",0,(IF($A17="Norge",(ROUND((((SUMIFS('NO kostnader'!$O:$O,'NO kostnader'!$C:$C,Aktivitetsbudget!$B17,'NO kostnader'!$A:$A,Aktivitetsbudget!T$6,'NO kostnader'!$D:$D,"Personal"))*0.15)),0)),(ROUND((((SUMIFS('EU kostnader'!$F:$F,'EU kostnader'!$C:$C,Aktivitetsbudget!$B17,'EU kostnader'!$A:$A,Aktivitetsbudget!T$6,'EU kostnader'!$D:$D,"Personal"))*0.15)),0)))))</f>
        <v>0</v>
      </c>
      <c r="U17" s="61">
        <f>IF($S$4="Nei",0,(IF($A17="Norge",(ROUND((((SUMIFS('NO kostnader'!$O:$O,'NO kostnader'!$C:$C,Aktivitetsbudget!$B17,'NO kostnader'!$A:$A,Aktivitetsbudget!U$6,'NO kostnader'!$D:$D,"Personal"))*0.15)),0)),(ROUND((((SUMIFS('EU kostnader'!$F:$F,'EU kostnader'!$C:$C,Aktivitetsbudget!$B17,'EU kostnader'!$A:$A,Aktivitetsbudget!U$6,'EU kostnader'!$D:$D,"Personal"))*0.15)),0)))))</f>
        <v>0</v>
      </c>
      <c r="V17" s="61">
        <f>IF($S$4="Nei",0,(IF($A17="Norge",(ROUND((((SUMIFS('NO kostnader'!$O:$O,'NO kostnader'!$C:$C,Aktivitetsbudget!$B17,'NO kostnader'!$A:$A,Aktivitetsbudget!V$6,'NO kostnader'!$D:$D,"Personal"))*0.15)),0)),(ROUND((((SUMIFS('EU kostnader'!$F:$F,'EU kostnader'!$C:$C,Aktivitetsbudget!$B17,'EU kostnader'!$A:$A,Aktivitetsbudget!V$6,'EU kostnader'!$D:$D,"Personal"))*0.15)),0)))))</f>
        <v>0</v>
      </c>
      <c r="W17" s="61">
        <f>IF($S$4="Nei",0,(IF($A17="Norge",(ROUND((((SUMIFS('NO kostnader'!$O:$O,'NO kostnader'!$C:$C,Aktivitetsbudget!$B17,'NO kostnader'!$A:$A,Aktivitetsbudget!W$6,'NO kostnader'!$D:$D,"Personal"))*0.15)),0)),(ROUND((((SUMIFS('EU kostnader'!$F:$F,'EU kostnader'!$C:$C,Aktivitetsbudget!$B17,'EU kostnader'!$A:$A,Aktivitetsbudget!W$6,'EU kostnader'!$D:$D,"Personal"))*0.15)),0)))))</f>
        <v>0</v>
      </c>
      <c r="X17" s="61">
        <f>IF($S$4="Nei",0,(IF($A17="Norge",(ROUND((((SUMIFS('NO kostnader'!$O:$O,'NO kostnader'!$C:$C,Aktivitetsbudget!$B17,'NO kostnader'!$A:$A,Aktivitetsbudget!X$6,'NO kostnader'!$D:$D,"Personal"))*0.15)),0)),(ROUND((((SUMIFS('EU kostnader'!$F:$F,'EU kostnader'!$C:$C,Aktivitetsbudget!$B17,'EU kostnader'!$A:$A,Aktivitetsbudget!X$6,'EU kostnader'!$D:$D,"Personal"))*0.15)),0)))))</f>
        <v>0</v>
      </c>
      <c r="Y17" s="61">
        <f>IF($S$4="Nei",0,(IF($A17="Norge",(ROUND((((SUMIFS('NO kostnader'!$O:$O,'NO kostnader'!$C:$C,Aktivitetsbudget!$B17,'NO kostnader'!$A:$A,Aktivitetsbudget!Y$6,'NO kostnader'!$D:$D,"Personal"))*0.15)),0)),(ROUND((((SUMIFS('EU kostnader'!$F:$F,'EU kostnader'!$C:$C,Aktivitetsbudget!$B17,'EU kostnader'!$A:$A,Aktivitetsbudget!Y$6,'EU kostnader'!$D:$D,"Personal"))*0.15)),0)))))</f>
        <v>0</v>
      </c>
      <c r="Z17" s="61">
        <f>IF($S$4="Nei",0,(IF($A17="Norge",(ROUND((((SUMIFS('NO kostnader'!$O:$O,'NO kostnader'!$C:$C,Aktivitetsbudget!$B17,'NO kostnader'!$A:$A,Aktivitetsbudget!Z$6,'NO kostnader'!$D:$D,"Personal"))*0.15)),0)),(ROUND((((SUMIFS('EU kostnader'!$F:$F,'EU kostnader'!$C:$C,Aktivitetsbudget!$B17,'EU kostnader'!$A:$A,Aktivitetsbudget!Z$6,'EU kostnader'!$D:$D,"Personal"))*0.15)),0)))))</f>
        <v>0</v>
      </c>
      <c r="AA17" s="61">
        <f>IF($S$4="Nei",0,(IF($A17="Norge",(ROUND((((SUMIFS('NO kostnader'!$O:$O,'NO kostnader'!$C:$C,Aktivitetsbudget!$B17,'NO kostnader'!$A:$A,Aktivitetsbudget!AA$6,'NO kostnader'!$D:$D,"Personal"))*0.15)),0)),(ROUND((((SUMIFS('EU kostnader'!$F:$F,'EU kostnader'!$C:$C,Aktivitetsbudget!$B17,'EU kostnader'!$A:$A,Aktivitetsbudget!AA$6,'EU kostnader'!$D:$D,"Personal"))*0.15)),0)))))</f>
        <v>0</v>
      </c>
      <c r="AC17" s="61">
        <f>IF($AD$4="Nei",0,(IF($A17="Norge",(ROUND((((SUMIFS('NO kostnader'!$O:$O,'NO kostnader'!$C:$C,Aktivitetsbudget!$B17,'NO kostnader'!$A:$A,Aktivitetsbudget!AC$6,'NO kostnader'!$D:$D,"Personal"))*0.06)),0)),(ROUND((((SUMIFS('EU kostnader'!$F:$F,'EU kostnader'!$C:$C,Aktivitetsbudget!$B17,'EU kostnader'!$A:$A,Aktivitetsbudget!AC$6,'EU kostnader'!$D:$D,"Personal"))*0.06)),0)))))</f>
        <v>0</v>
      </c>
      <c r="AD17" s="61">
        <f>IF($AD$4="Nei",0,(IF($A17="Norge",(ROUND((((SUMIFS('NO kostnader'!$O:$O,'NO kostnader'!$C:$C,Aktivitetsbudget!$B17,'NO kostnader'!$A:$A,Aktivitetsbudget!AD$6,'NO kostnader'!$D:$D,"Personal"))*0.06)),0)),(ROUND((((SUMIFS('EU kostnader'!$F:$F,'EU kostnader'!$C:$C,Aktivitetsbudget!$B17,'EU kostnader'!$A:$A,Aktivitetsbudget!AD$6,'EU kostnader'!$D:$D,"Personal"))*0.06)),0)))))</f>
        <v>0</v>
      </c>
      <c r="AE17" s="61">
        <f>IF($AD$4="Nei",0,(IF($A17="Norge",(ROUND((((SUMIFS('NO kostnader'!$O:$O,'NO kostnader'!$C:$C,Aktivitetsbudget!$B17,'NO kostnader'!$A:$A,Aktivitetsbudget!AE$6,'NO kostnader'!$D:$D,"Personal"))*0.06)),0)),(ROUND((((SUMIFS('EU kostnader'!$F:$F,'EU kostnader'!$C:$C,Aktivitetsbudget!$B17,'EU kostnader'!$A:$A,Aktivitetsbudget!AE$6,'EU kostnader'!$D:$D,"Personal"))*0.06)),0)))))</f>
        <v>0</v>
      </c>
      <c r="AF17" s="61">
        <f>IF($AD$4="Nei",0,(IF($A17="Norge",(ROUND((((SUMIFS('NO kostnader'!$O:$O,'NO kostnader'!$C:$C,Aktivitetsbudget!$B17,'NO kostnader'!$A:$A,Aktivitetsbudget!AF$6,'NO kostnader'!$D:$D,"Personal"))*0.06)),0)),(ROUND((((SUMIFS('EU kostnader'!$F:$F,'EU kostnader'!$C:$C,Aktivitetsbudget!$B17,'EU kostnader'!$A:$A,Aktivitetsbudget!AF$6,'EU kostnader'!$D:$D,"Personal"))*0.06)),0)))))</f>
        <v>0</v>
      </c>
      <c r="AG17" s="61">
        <f>IF($AD$4="Nei",0,(IF($A17="Norge",(ROUND((((SUMIFS('NO kostnader'!$O:$O,'NO kostnader'!$C:$C,Aktivitetsbudget!$B17,'NO kostnader'!$A:$A,Aktivitetsbudget!AG$6,'NO kostnader'!$D:$D,"Personal"))*0.06)),0)),(ROUND((((SUMIFS('EU kostnader'!$F:$F,'EU kostnader'!$C:$C,Aktivitetsbudget!$B17,'EU kostnader'!$A:$A,Aktivitetsbudget!AG$6,'EU kostnader'!$D:$D,"Personal"))*0.06)),0)))))</f>
        <v>0</v>
      </c>
      <c r="AH17" s="61">
        <f>IF($AD$4="Nei",0,(IF($A17="Norge",(ROUND((((SUMIFS('NO kostnader'!$O:$O,'NO kostnader'!$C:$C,Aktivitetsbudget!$B17,'NO kostnader'!$A:$A,Aktivitetsbudget!AH$6,'NO kostnader'!$D:$D,"Personal"))*0.06)),0)),(ROUND((((SUMIFS('EU kostnader'!$F:$F,'EU kostnader'!$C:$C,Aktivitetsbudget!$B17,'EU kostnader'!$A:$A,Aktivitetsbudget!AH$6,'EU kostnader'!$D:$D,"Personal"))*0.06)),0)))))</f>
        <v>0</v>
      </c>
      <c r="AI17" s="61">
        <f>IF($AD$4="Nei",0,(IF($A17="Norge",(ROUND((((SUMIFS('NO kostnader'!$O:$O,'NO kostnader'!$C:$C,Aktivitetsbudget!$B17,'NO kostnader'!$A:$A,Aktivitetsbudget!AI$6,'NO kostnader'!$D:$D,"Personal"))*0.06)),0)),(ROUND((((SUMIFS('EU kostnader'!$F:$F,'EU kostnader'!$C:$C,Aktivitetsbudget!$B17,'EU kostnader'!$A:$A,Aktivitetsbudget!AI$6,'EU kostnader'!$D:$D,"Personal"))*0.06)),0)))))</f>
        <v>0</v>
      </c>
      <c r="AJ17" s="61">
        <f>IF($AD$4="Nei",0,(IF($A17="Norge",(ROUND((((SUMIFS('NO kostnader'!$O:$O,'NO kostnader'!$C:$C,Aktivitetsbudget!$B17,'NO kostnader'!$A:$A,Aktivitetsbudget!AJ$6,'NO kostnader'!$D:$D,"Personal"))*0.06)),0)),(ROUND((((SUMIFS('EU kostnader'!$F:$F,'EU kostnader'!$C:$C,Aktivitetsbudget!$B17,'EU kostnader'!$A:$A,Aktivitetsbudget!AJ$6,'EU kostnader'!$D:$D,"Personal"))*0.06)),0)))))</f>
        <v>0</v>
      </c>
      <c r="AK17" s="61">
        <f>IF($AD$4="Nei",0,(IF($A17="Norge",(ROUND((((SUMIFS('NO kostnader'!$O:$O,'NO kostnader'!$C:$C,Aktivitetsbudget!$B17,'NO kostnader'!$A:$A,Aktivitetsbudget!AK$6,'NO kostnader'!$D:$D,"Personal"))*0.06)),0)),(ROUND((((SUMIFS('EU kostnader'!$F:$F,'EU kostnader'!$C:$C,Aktivitetsbudget!$B17,'EU kostnader'!$A:$A,Aktivitetsbudget!AK$6,'EU kostnader'!$D:$D,"Personal"))*0.06)),0)))))</f>
        <v>0</v>
      </c>
      <c r="AL17" s="61">
        <f>IF($AD$4="Nei",0,(IF($A17="Norge",(ROUND((((SUMIFS('NO kostnader'!$O:$O,'NO kostnader'!$C:$C,Aktivitetsbudget!$B17,'NO kostnader'!$A:$A,Aktivitetsbudget!AL$6,'NO kostnader'!$D:$D,"Personal"))*0.06)),0)),(ROUND((((SUMIFS('EU kostnader'!$F:$F,'EU kostnader'!$C:$C,Aktivitetsbudget!$B17,'EU kostnader'!$A:$A,Aktivitetsbudget!AL$6,'EU kostnader'!$D:$D,"Personal"))*0.06)),0)))))</f>
        <v>0</v>
      </c>
    </row>
    <row r="18" spans="1:38" x14ac:dyDescent="0.25">
      <c r="A18" s="56" t="str">
        <f>VLOOKUP(B18,'Set-up'!$BG$35:$BH$79,2,FALSE)</f>
        <v/>
      </c>
      <c r="B18" s="56" t="str">
        <f>IF('Set-up'!BG44="","",'Set-up'!BG44)</f>
        <v/>
      </c>
      <c r="C18" s="57" t="str">
        <f t="shared" si="7"/>
        <v/>
      </c>
      <c r="D18" s="58" t="str">
        <f>IF($B18="","",R18+AC18+(IF($A18="Norge",(SUMIFS('NO kostnader'!$O:$O,'NO kostnader'!$C:$C,Aktivitetsbudget!$B18,'NO kostnader'!$A:$A,Aktivitetsbudget!D$4)),(SUMIFS('EU kostnader'!$F:$F,'EU kostnader'!$C:$C,Aktivitetsbudget!$B18,'EU kostnader'!$A:$A,Aktivitetsbudget!D$4)))))</f>
        <v/>
      </c>
      <c r="E18" s="58" t="str">
        <f>IF($B18="","",S18+AD18+(IF($A18="Norge",(SUMIFS('NO kostnader'!$O:$O,'NO kostnader'!$C:$C,Aktivitetsbudget!$B18,'NO kostnader'!$A:$A,Aktivitetsbudget!E$4)),(SUMIFS('EU kostnader'!$F:$F,'EU kostnader'!$C:$C,Aktivitetsbudget!$B18,'EU kostnader'!$A:$A,Aktivitetsbudget!E$4)))))</f>
        <v/>
      </c>
      <c r="F18" s="58" t="str">
        <f>IF($B18="","",T18+AE18+(IF($A18="Norge",(SUMIFS('NO kostnader'!$O:$O,'NO kostnader'!$C:$C,Aktivitetsbudget!$B18,'NO kostnader'!$A:$A,Aktivitetsbudget!F$4)),(SUMIFS('EU kostnader'!$F:$F,'EU kostnader'!$C:$C,Aktivitetsbudget!$B18,'EU kostnader'!$A:$A,Aktivitetsbudget!F$4)))))</f>
        <v/>
      </c>
      <c r="G18" s="58" t="str">
        <f>IF($B18="","",U18+AF18+(IF($A18="Norge",(SUMIFS('NO kostnader'!$O:$O,'NO kostnader'!$C:$C,Aktivitetsbudget!$B18,'NO kostnader'!$A:$A,Aktivitetsbudget!G$4)),(SUMIFS('EU kostnader'!$F:$F,'EU kostnader'!$C:$C,Aktivitetsbudget!$B18,'EU kostnader'!$A:$A,Aktivitetsbudget!G$4)))))</f>
        <v/>
      </c>
      <c r="H18" s="58" t="str">
        <f>IF($B18="","",V18+AG18+(IF($A18="Norge",(SUMIFS('NO kostnader'!$O:$O,'NO kostnader'!$C:$C,Aktivitetsbudget!$B18,'NO kostnader'!$A:$A,Aktivitetsbudget!H$4)),(SUMIFS('EU kostnader'!$F:$F,'EU kostnader'!$C:$C,Aktivitetsbudget!$B18,'EU kostnader'!$A:$A,Aktivitetsbudget!H$4)))))</f>
        <v/>
      </c>
      <c r="I18" s="58" t="str">
        <f>IF($B18="","",W18+AH18+(IF($A18="Norge",(SUMIFS('NO kostnader'!$O:$O,'NO kostnader'!$C:$C,Aktivitetsbudget!$B18,'NO kostnader'!$A:$A,Aktivitetsbudget!I$4)),(SUMIFS('EU kostnader'!$F:$F,'EU kostnader'!$C:$C,Aktivitetsbudget!$B18,'EU kostnader'!$A:$A,Aktivitetsbudget!I$4)))))</f>
        <v/>
      </c>
      <c r="J18" s="58" t="str">
        <f>IF($B18="","",X18+AI18+(IF($A18="Norge",(SUMIFS('NO kostnader'!$O:$O,'NO kostnader'!$C:$C,Aktivitetsbudget!$B18,'NO kostnader'!$A:$A,Aktivitetsbudget!J$4)),(SUMIFS('EU kostnader'!$F:$F,'EU kostnader'!$C:$C,Aktivitetsbudget!$B18,'EU kostnader'!$A:$A,Aktivitetsbudget!J$4)))))</f>
        <v/>
      </c>
      <c r="K18" s="58" t="str">
        <f>IF($B18="","",Y18+AJ18+(IF($A18="Norge",(SUMIFS('NO kostnader'!$O:$O,'NO kostnader'!$C:$C,Aktivitetsbudget!$B18,'NO kostnader'!$A:$A,Aktivitetsbudget!K$4)),(SUMIFS('EU kostnader'!$F:$F,'EU kostnader'!$C:$C,Aktivitetsbudget!$B18,'EU kostnader'!$A:$A,Aktivitetsbudget!K$4)))))</f>
        <v/>
      </c>
      <c r="L18" s="58" t="str">
        <f>IF($B18="","",Z18+AK18+(IF($A18="Norge",(SUMIFS('NO kostnader'!$O:$O,'NO kostnader'!$C:$C,Aktivitetsbudget!$B18,'NO kostnader'!$A:$A,Aktivitetsbudget!L$4)),(SUMIFS('EU kostnader'!$F:$F,'EU kostnader'!$C:$C,Aktivitetsbudget!$B18,'EU kostnader'!$A:$A,Aktivitetsbudget!L$4)))))</f>
        <v/>
      </c>
      <c r="M18" s="58" t="str">
        <f>IF($B18="","",AA18+AL18+(IF($A18="Norge",(SUMIFS('NO kostnader'!$O:$O,'NO kostnader'!$C:$C,Aktivitetsbudget!$B18,'NO kostnader'!$A:$A,Aktivitetsbudget!M$4)),(SUMIFS('EU kostnader'!$F:$F,'EU kostnader'!$C:$C,Aktivitetsbudget!$B18,'EU kostnader'!$A:$A,Aktivitetsbudget!M$4)))))</f>
        <v/>
      </c>
      <c r="R18" s="61">
        <f>IF($S$4="Nei",0,(IF($A18="Norge",(ROUND((((SUMIFS('NO kostnader'!$O:$O,'NO kostnader'!$C:$C,Aktivitetsbudget!$B18,'NO kostnader'!$A:$A,Aktivitetsbudget!R$6,'NO kostnader'!$D:$D,"Personal"))*0.15)),0)),(ROUND((((SUMIFS('EU kostnader'!$F:$F,'EU kostnader'!$C:$C,Aktivitetsbudget!$B18,'EU kostnader'!$A:$A,Aktivitetsbudget!R$6,'EU kostnader'!$D:$D,"Personal"))*0.15)),0)))))</f>
        <v>0</v>
      </c>
      <c r="S18" s="61">
        <f>IF($S$4="Nei",0,(IF($A18="Norge",(ROUND((((SUMIFS('NO kostnader'!$O:$O,'NO kostnader'!$C:$C,Aktivitetsbudget!$B18,'NO kostnader'!$A:$A,Aktivitetsbudget!S$6,'NO kostnader'!$D:$D,"Personal"))*0.15)),0)),(ROUND((((SUMIFS('EU kostnader'!$F:$F,'EU kostnader'!$C:$C,Aktivitetsbudget!$B18,'EU kostnader'!$A:$A,Aktivitetsbudget!S$6,'EU kostnader'!$D:$D,"Personal"))*0.15)),0)))))</f>
        <v>0</v>
      </c>
      <c r="T18" s="61">
        <f>IF($S$4="Nei",0,(IF($A18="Norge",(ROUND((((SUMIFS('NO kostnader'!$O:$O,'NO kostnader'!$C:$C,Aktivitetsbudget!$B18,'NO kostnader'!$A:$A,Aktivitetsbudget!T$6,'NO kostnader'!$D:$D,"Personal"))*0.15)),0)),(ROUND((((SUMIFS('EU kostnader'!$F:$F,'EU kostnader'!$C:$C,Aktivitetsbudget!$B18,'EU kostnader'!$A:$A,Aktivitetsbudget!T$6,'EU kostnader'!$D:$D,"Personal"))*0.15)),0)))))</f>
        <v>0</v>
      </c>
      <c r="U18" s="61">
        <f>IF($S$4="Nei",0,(IF($A18="Norge",(ROUND((((SUMIFS('NO kostnader'!$O:$O,'NO kostnader'!$C:$C,Aktivitetsbudget!$B18,'NO kostnader'!$A:$A,Aktivitetsbudget!U$6,'NO kostnader'!$D:$D,"Personal"))*0.15)),0)),(ROUND((((SUMIFS('EU kostnader'!$F:$F,'EU kostnader'!$C:$C,Aktivitetsbudget!$B18,'EU kostnader'!$A:$A,Aktivitetsbudget!U$6,'EU kostnader'!$D:$D,"Personal"))*0.15)),0)))))</f>
        <v>0</v>
      </c>
      <c r="V18" s="61">
        <f>IF($S$4="Nei",0,(IF($A18="Norge",(ROUND((((SUMIFS('NO kostnader'!$O:$O,'NO kostnader'!$C:$C,Aktivitetsbudget!$B18,'NO kostnader'!$A:$A,Aktivitetsbudget!V$6,'NO kostnader'!$D:$D,"Personal"))*0.15)),0)),(ROUND((((SUMIFS('EU kostnader'!$F:$F,'EU kostnader'!$C:$C,Aktivitetsbudget!$B18,'EU kostnader'!$A:$A,Aktivitetsbudget!V$6,'EU kostnader'!$D:$D,"Personal"))*0.15)),0)))))</f>
        <v>0</v>
      </c>
      <c r="W18" s="61">
        <f>IF($S$4="Nei",0,(IF($A18="Norge",(ROUND((((SUMIFS('NO kostnader'!$O:$O,'NO kostnader'!$C:$C,Aktivitetsbudget!$B18,'NO kostnader'!$A:$A,Aktivitetsbudget!W$6,'NO kostnader'!$D:$D,"Personal"))*0.15)),0)),(ROUND((((SUMIFS('EU kostnader'!$F:$F,'EU kostnader'!$C:$C,Aktivitetsbudget!$B18,'EU kostnader'!$A:$A,Aktivitetsbudget!W$6,'EU kostnader'!$D:$D,"Personal"))*0.15)),0)))))</f>
        <v>0</v>
      </c>
      <c r="X18" s="61">
        <f>IF($S$4="Nei",0,(IF($A18="Norge",(ROUND((((SUMIFS('NO kostnader'!$O:$O,'NO kostnader'!$C:$C,Aktivitetsbudget!$B18,'NO kostnader'!$A:$A,Aktivitetsbudget!X$6,'NO kostnader'!$D:$D,"Personal"))*0.15)),0)),(ROUND((((SUMIFS('EU kostnader'!$F:$F,'EU kostnader'!$C:$C,Aktivitetsbudget!$B18,'EU kostnader'!$A:$A,Aktivitetsbudget!X$6,'EU kostnader'!$D:$D,"Personal"))*0.15)),0)))))</f>
        <v>0</v>
      </c>
      <c r="Y18" s="61">
        <f>IF($S$4="Nei",0,(IF($A18="Norge",(ROUND((((SUMIFS('NO kostnader'!$O:$O,'NO kostnader'!$C:$C,Aktivitetsbudget!$B18,'NO kostnader'!$A:$A,Aktivitetsbudget!Y$6,'NO kostnader'!$D:$D,"Personal"))*0.15)),0)),(ROUND((((SUMIFS('EU kostnader'!$F:$F,'EU kostnader'!$C:$C,Aktivitetsbudget!$B18,'EU kostnader'!$A:$A,Aktivitetsbudget!Y$6,'EU kostnader'!$D:$D,"Personal"))*0.15)),0)))))</f>
        <v>0</v>
      </c>
      <c r="Z18" s="61">
        <f>IF($S$4="Nei",0,(IF($A18="Norge",(ROUND((((SUMIFS('NO kostnader'!$O:$O,'NO kostnader'!$C:$C,Aktivitetsbudget!$B18,'NO kostnader'!$A:$A,Aktivitetsbudget!Z$6,'NO kostnader'!$D:$D,"Personal"))*0.15)),0)),(ROUND((((SUMIFS('EU kostnader'!$F:$F,'EU kostnader'!$C:$C,Aktivitetsbudget!$B18,'EU kostnader'!$A:$A,Aktivitetsbudget!Z$6,'EU kostnader'!$D:$D,"Personal"))*0.15)),0)))))</f>
        <v>0</v>
      </c>
      <c r="AA18" s="61">
        <f>IF($S$4="Nei",0,(IF($A18="Norge",(ROUND((((SUMIFS('NO kostnader'!$O:$O,'NO kostnader'!$C:$C,Aktivitetsbudget!$B18,'NO kostnader'!$A:$A,Aktivitetsbudget!AA$6,'NO kostnader'!$D:$D,"Personal"))*0.15)),0)),(ROUND((((SUMIFS('EU kostnader'!$F:$F,'EU kostnader'!$C:$C,Aktivitetsbudget!$B18,'EU kostnader'!$A:$A,Aktivitetsbudget!AA$6,'EU kostnader'!$D:$D,"Personal"))*0.15)),0)))))</f>
        <v>0</v>
      </c>
      <c r="AC18" s="61">
        <f>IF($AD$4="Nei",0,(IF($A18="Norge",(ROUND((((SUMIFS('NO kostnader'!$O:$O,'NO kostnader'!$C:$C,Aktivitetsbudget!$B18,'NO kostnader'!$A:$A,Aktivitetsbudget!AC$6,'NO kostnader'!$D:$D,"Personal"))*0.06)),0)),(ROUND((((SUMIFS('EU kostnader'!$F:$F,'EU kostnader'!$C:$C,Aktivitetsbudget!$B18,'EU kostnader'!$A:$A,Aktivitetsbudget!AC$6,'EU kostnader'!$D:$D,"Personal"))*0.06)),0)))))</f>
        <v>0</v>
      </c>
      <c r="AD18" s="61">
        <f>IF($AD$4="Nei",0,(IF($A18="Norge",(ROUND((((SUMIFS('NO kostnader'!$O:$O,'NO kostnader'!$C:$C,Aktivitetsbudget!$B18,'NO kostnader'!$A:$A,Aktivitetsbudget!AD$6,'NO kostnader'!$D:$D,"Personal"))*0.06)),0)),(ROUND((((SUMIFS('EU kostnader'!$F:$F,'EU kostnader'!$C:$C,Aktivitetsbudget!$B18,'EU kostnader'!$A:$A,Aktivitetsbudget!AD$6,'EU kostnader'!$D:$D,"Personal"))*0.06)),0)))))</f>
        <v>0</v>
      </c>
      <c r="AE18" s="61">
        <f>IF($AD$4="Nei",0,(IF($A18="Norge",(ROUND((((SUMIFS('NO kostnader'!$O:$O,'NO kostnader'!$C:$C,Aktivitetsbudget!$B18,'NO kostnader'!$A:$A,Aktivitetsbudget!AE$6,'NO kostnader'!$D:$D,"Personal"))*0.06)),0)),(ROUND((((SUMIFS('EU kostnader'!$F:$F,'EU kostnader'!$C:$C,Aktivitetsbudget!$B18,'EU kostnader'!$A:$A,Aktivitetsbudget!AE$6,'EU kostnader'!$D:$D,"Personal"))*0.06)),0)))))</f>
        <v>0</v>
      </c>
      <c r="AF18" s="61">
        <f>IF($AD$4="Nei",0,(IF($A18="Norge",(ROUND((((SUMIFS('NO kostnader'!$O:$O,'NO kostnader'!$C:$C,Aktivitetsbudget!$B18,'NO kostnader'!$A:$A,Aktivitetsbudget!AF$6,'NO kostnader'!$D:$D,"Personal"))*0.06)),0)),(ROUND((((SUMIFS('EU kostnader'!$F:$F,'EU kostnader'!$C:$C,Aktivitetsbudget!$B18,'EU kostnader'!$A:$A,Aktivitetsbudget!AF$6,'EU kostnader'!$D:$D,"Personal"))*0.06)),0)))))</f>
        <v>0</v>
      </c>
      <c r="AG18" s="61">
        <f>IF($AD$4="Nei",0,(IF($A18="Norge",(ROUND((((SUMIFS('NO kostnader'!$O:$O,'NO kostnader'!$C:$C,Aktivitetsbudget!$B18,'NO kostnader'!$A:$A,Aktivitetsbudget!AG$6,'NO kostnader'!$D:$D,"Personal"))*0.06)),0)),(ROUND((((SUMIFS('EU kostnader'!$F:$F,'EU kostnader'!$C:$C,Aktivitetsbudget!$B18,'EU kostnader'!$A:$A,Aktivitetsbudget!AG$6,'EU kostnader'!$D:$D,"Personal"))*0.06)),0)))))</f>
        <v>0</v>
      </c>
      <c r="AH18" s="61">
        <f>IF($AD$4="Nei",0,(IF($A18="Norge",(ROUND((((SUMIFS('NO kostnader'!$O:$O,'NO kostnader'!$C:$C,Aktivitetsbudget!$B18,'NO kostnader'!$A:$A,Aktivitetsbudget!AH$6,'NO kostnader'!$D:$D,"Personal"))*0.06)),0)),(ROUND((((SUMIFS('EU kostnader'!$F:$F,'EU kostnader'!$C:$C,Aktivitetsbudget!$B18,'EU kostnader'!$A:$A,Aktivitetsbudget!AH$6,'EU kostnader'!$D:$D,"Personal"))*0.06)),0)))))</f>
        <v>0</v>
      </c>
      <c r="AI18" s="61">
        <f>IF($AD$4="Nei",0,(IF($A18="Norge",(ROUND((((SUMIFS('NO kostnader'!$O:$O,'NO kostnader'!$C:$C,Aktivitetsbudget!$B18,'NO kostnader'!$A:$A,Aktivitetsbudget!AI$6,'NO kostnader'!$D:$D,"Personal"))*0.06)),0)),(ROUND((((SUMIFS('EU kostnader'!$F:$F,'EU kostnader'!$C:$C,Aktivitetsbudget!$B18,'EU kostnader'!$A:$A,Aktivitetsbudget!AI$6,'EU kostnader'!$D:$D,"Personal"))*0.06)),0)))))</f>
        <v>0</v>
      </c>
      <c r="AJ18" s="61">
        <f>IF($AD$4="Nei",0,(IF($A18="Norge",(ROUND((((SUMIFS('NO kostnader'!$O:$O,'NO kostnader'!$C:$C,Aktivitetsbudget!$B18,'NO kostnader'!$A:$A,Aktivitetsbudget!AJ$6,'NO kostnader'!$D:$D,"Personal"))*0.06)),0)),(ROUND((((SUMIFS('EU kostnader'!$F:$F,'EU kostnader'!$C:$C,Aktivitetsbudget!$B18,'EU kostnader'!$A:$A,Aktivitetsbudget!AJ$6,'EU kostnader'!$D:$D,"Personal"))*0.06)),0)))))</f>
        <v>0</v>
      </c>
      <c r="AK18" s="61">
        <f>IF($AD$4="Nei",0,(IF($A18="Norge",(ROUND((((SUMIFS('NO kostnader'!$O:$O,'NO kostnader'!$C:$C,Aktivitetsbudget!$B18,'NO kostnader'!$A:$A,Aktivitetsbudget!AK$6,'NO kostnader'!$D:$D,"Personal"))*0.06)),0)),(ROUND((((SUMIFS('EU kostnader'!$F:$F,'EU kostnader'!$C:$C,Aktivitetsbudget!$B18,'EU kostnader'!$A:$A,Aktivitetsbudget!AK$6,'EU kostnader'!$D:$D,"Personal"))*0.06)),0)))))</f>
        <v>0</v>
      </c>
      <c r="AL18" s="61">
        <f>IF($AD$4="Nei",0,(IF($A18="Norge",(ROUND((((SUMIFS('NO kostnader'!$O:$O,'NO kostnader'!$C:$C,Aktivitetsbudget!$B18,'NO kostnader'!$A:$A,Aktivitetsbudget!AL$6,'NO kostnader'!$D:$D,"Personal"))*0.06)),0)),(ROUND((((SUMIFS('EU kostnader'!$F:$F,'EU kostnader'!$C:$C,Aktivitetsbudget!$B18,'EU kostnader'!$A:$A,Aktivitetsbudget!AL$6,'EU kostnader'!$D:$D,"Personal"))*0.06)),0)))))</f>
        <v>0</v>
      </c>
    </row>
    <row r="19" spans="1:38" x14ac:dyDescent="0.25">
      <c r="A19" s="56" t="str">
        <f>VLOOKUP(B19,'Set-up'!$BG$35:$BH$79,2,FALSE)</f>
        <v/>
      </c>
      <c r="B19" s="56" t="str">
        <f>IF('Set-up'!BG45="","",'Set-up'!BG45)</f>
        <v/>
      </c>
      <c r="C19" s="57" t="str">
        <f t="shared" si="7"/>
        <v/>
      </c>
      <c r="D19" s="58" t="str">
        <f>IF($B19="","",R19+AC19+(IF($A19="Norge",(SUMIFS('NO kostnader'!$O:$O,'NO kostnader'!$C:$C,Aktivitetsbudget!$B19,'NO kostnader'!$A:$A,Aktivitetsbudget!D$4)),(SUMIFS('EU kostnader'!$F:$F,'EU kostnader'!$C:$C,Aktivitetsbudget!$B19,'EU kostnader'!$A:$A,Aktivitetsbudget!D$4)))))</f>
        <v/>
      </c>
      <c r="E19" s="58" t="str">
        <f>IF($B19="","",S19+AD19+(IF($A19="Norge",(SUMIFS('NO kostnader'!$O:$O,'NO kostnader'!$C:$C,Aktivitetsbudget!$B19,'NO kostnader'!$A:$A,Aktivitetsbudget!E$4)),(SUMIFS('EU kostnader'!$F:$F,'EU kostnader'!$C:$C,Aktivitetsbudget!$B19,'EU kostnader'!$A:$A,Aktivitetsbudget!E$4)))))</f>
        <v/>
      </c>
      <c r="F19" s="58" t="str">
        <f>IF($B19="","",T19+AE19+(IF($A19="Norge",(SUMIFS('NO kostnader'!$O:$O,'NO kostnader'!$C:$C,Aktivitetsbudget!$B19,'NO kostnader'!$A:$A,Aktivitetsbudget!F$4)),(SUMIFS('EU kostnader'!$F:$F,'EU kostnader'!$C:$C,Aktivitetsbudget!$B19,'EU kostnader'!$A:$A,Aktivitetsbudget!F$4)))))</f>
        <v/>
      </c>
      <c r="G19" s="58" t="str">
        <f>IF($B19="","",U19+AF19+(IF($A19="Norge",(SUMIFS('NO kostnader'!$O:$O,'NO kostnader'!$C:$C,Aktivitetsbudget!$B19,'NO kostnader'!$A:$A,Aktivitetsbudget!G$4)),(SUMIFS('EU kostnader'!$F:$F,'EU kostnader'!$C:$C,Aktivitetsbudget!$B19,'EU kostnader'!$A:$A,Aktivitetsbudget!G$4)))))</f>
        <v/>
      </c>
      <c r="H19" s="58" t="str">
        <f>IF($B19="","",V19+AG19+(IF($A19="Norge",(SUMIFS('NO kostnader'!$O:$O,'NO kostnader'!$C:$C,Aktivitetsbudget!$B19,'NO kostnader'!$A:$A,Aktivitetsbudget!H$4)),(SUMIFS('EU kostnader'!$F:$F,'EU kostnader'!$C:$C,Aktivitetsbudget!$B19,'EU kostnader'!$A:$A,Aktivitetsbudget!H$4)))))</f>
        <v/>
      </c>
      <c r="I19" s="58" t="str">
        <f>IF($B19="","",W19+AH19+(IF($A19="Norge",(SUMIFS('NO kostnader'!$O:$O,'NO kostnader'!$C:$C,Aktivitetsbudget!$B19,'NO kostnader'!$A:$A,Aktivitetsbudget!I$4)),(SUMIFS('EU kostnader'!$F:$F,'EU kostnader'!$C:$C,Aktivitetsbudget!$B19,'EU kostnader'!$A:$A,Aktivitetsbudget!I$4)))))</f>
        <v/>
      </c>
      <c r="J19" s="58" t="str">
        <f>IF($B19="","",X19+AI19+(IF($A19="Norge",(SUMIFS('NO kostnader'!$O:$O,'NO kostnader'!$C:$C,Aktivitetsbudget!$B19,'NO kostnader'!$A:$A,Aktivitetsbudget!J$4)),(SUMIFS('EU kostnader'!$F:$F,'EU kostnader'!$C:$C,Aktivitetsbudget!$B19,'EU kostnader'!$A:$A,Aktivitetsbudget!J$4)))))</f>
        <v/>
      </c>
      <c r="K19" s="58" t="str">
        <f>IF($B19="","",Y19+AJ19+(IF($A19="Norge",(SUMIFS('NO kostnader'!$O:$O,'NO kostnader'!$C:$C,Aktivitetsbudget!$B19,'NO kostnader'!$A:$A,Aktivitetsbudget!K$4)),(SUMIFS('EU kostnader'!$F:$F,'EU kostnader'!$C:$C,Aktivitetsbudget!$B19,'EU kostnader'!$A:$A,Aktivitetsbudget!K$4)))))</f>
        <v/>
      </c>
      <c r="L19" s="58" t="str">
        <f>IF($B19="","",Z19+AK19+(IF($A19="Norge",(SUMIFS('NO kostnader'!$O:$O,'NO kostnader'!$C:$C,Aktivitetsbudget!$B19,'NO kostnader'!$A:$A,Aktivitetsbudget!L$4)),(SUMIFS('EU kostnader'!$F:$F,'EU kostnader'!$C:$C,Aktivitetsbudget!$B19,'EU kostnader'!$A:$A,Aktivitetsbudget!L$4)))))</f>
        <v/>
      </c>
      <c r="M19" s="58" t="str">
        <f>IF($B19="","",AA19+AL19+(IF($A19="Norge",(SUMIFS('NO kostnader'!$O:$O,'NO kostnader'!$C:$C,Aktivitetsbudget!$B19,'NO kostnader'!$A:$A,Aktivitetsbudget!M$4)),(SUMIFS('EU kostnader'!$F:$F,'EU kostnader'!$C:$C,Aktivitetsbudget!$B19,'EU kostnader'!$A:$A,Aktivitetsbudget!M$4)))))</f>
        <v/>
      </c>
      <c r="R19" s="61">
        <f>IF($S$4="Nei",0,(IF($A19="Norge",(ROUND((((SUMIFS('NO kostnader'!$O:$O,'NO kostnader'!$C:$C,Aktivitetsbudget!$B19,'NO kostnader'!$A:$A,Aktivitetsbudget!R$6,'NO kostnader'!$D:$D,"Personal"))*0.15)),0)),(ROUND((((SUMIFS('EU kostnader'!$F:$F,'EU kostnader'!$C:$C,Aktivitetsbudget!$B19,'EU kostnader'!$A:$A,Aktivitetsbudget!R$6,'EU kostnader'!$D:$D,"Personal"))*0.15)),0)))))</f>
        <v>0</v>
      </c>
      <c r="S19" s="61">
        <f>IF($S$4="Nei",0,(IF($A19="Norge",(ROUND((((SUMIFS('NO kostnader'!$O:$O,'NO kostnader'!$C:$C,Aktivitetsbudget!$B19,'NO kostnader'!$A:$A,Aktivitetsbudget!S$6,'NO kostnader'!$D:$D,"Personal"))*0.15)),0)),(ROUND((((SUMIFS('EU kostnader'!$F:$F,'EU kostnader'!$C:$C,Aktivitetsbudget!$B19,'EU kostnader'!$A:$A,Aktivitetsbudget!S$6,'EU kostnader'!$D:$D,"Personal"))*0.15)),0)))))</f>
        <v>0</v>
      </c>
      <c r="T19" s="61">
        <f>IF($S$4="Nei",0,(IF($A19="Norge",(ROUND((((SUMIFS('NO kostnader'!$O:$O,'NO kostnader'!$C:$C,Aktivitetsbudget!$B19,'NO kostnader'!$A:$A,Aktivitetsbudget!T$6,'NO kostnader'!$D:$D,"Personal"))*0.15)),0)),(ROUND((((SUMIFS('EU kostnader'!$F:$F,'EU kostnader'!$C:$C,Aktivitetsbudget!$B19,'EU kostnader'!$A:$A,Aktivitetsbudget!T$6,'EU kostnader'!$D:$D,"Personal"))*0.15)),0)))))</f>
        <v>0</v>
      </c>
      <c r="U19" s="61">
        <f>IF($S$4="Nei",0,(IF($A19="Norge",(ROUND((((SUMIFS('NO kostnader'!$O:$O,'NO kostnader'!$C:$C,Aktivitetsbudget!$B19,'NO kostnader'!$A:$A,Aktivitetsbudget!U$6,'NO kostnader'!$D:$D,"Personal"))*0.15)),0)),(ROUND((((SUMIFS('EU kostnader'!$F:$F,'EU kostnader'!$C:$C,Aktivitetsbudget!$B19,'EU kostnader'!$A:$A,Aktivitetsbudget!U$6,'EU kostnader'!$D:$D,"Personal"))*0.15)),0)))))</f>
        <v>0</v>
      </c>
      <c r="V19" s="61">
        <f>IF($S$4="Nei",0,(IF($A19="Norge",(ROUND((((SUMIFS('NO kostnader'!$O:$O,'NO kostnader'!$C:$C,Aktivitetsbudget!$B19,'NO kostnader'!$A:$A,Aktivitetsbudget!V$6,'NO kostnader'!$D:$D,"Personal"))*0.15)),0)),(ROUND((((SUMIFS('EU kostnader'!$F:$F,'EU kostnader'!$C:$C,Aktivitetsbudget!$B19,'EU kostnader'!$A:$A,Aktivitetsbudget!V$6,'EU kostnader'!$D:$D,"Personal"))*0.15)),0)))))</f>
        <v>0</v>
      </c>
      <c r="W19" s="61">
        <f>IF($S$4="Nei",0,(IF($A19="Norge",(ROUND((((SUMIFS('NO kostnader'!$O:$O,'NO kostnader'!$C:$C,Aktivitetsbudget!$B19,'NO kostnader'!$A:$A,Aktivitetsbudget!W$6,'NO kostnader'!$D:$D,"Personal"))*0.15)),0)),(ROUND((((SUMIFS('EU kostnader'!$F:$F,'EU kostnader'!$C:$C,Aktivitetsbudget!$B19,'EU kostnader'!$A:$A,Aktivitetsbudget!W$6,'EU kostnader'!$D:$D,"Personal"))*0.15)),0)))))</f>
        <v>0</v>
      </c>
      <c r="X19" s="61">
        <f>IF($S$4="Nei",0,(IF($A19="Norge",(ROUND((((SUMIFS('NO kostnader'!$O:$O,'NO kostnader'!$C:$C,Aktivitetsbudget!$B19,'NO kostnader'!$A:$A,Aktivitetsbudget!X$6,'NO kostnader'!$D:$D,"Personal"))*0.15)),0)),(ROUND((((SUMIFS('EU kostnader'!$F:$F,'EU kostnader'!$C:$C,Aktivitetsbudget!$B19,'EU kostnader'!$A:$A,Aktivitetsbudget!X$6,'EU kostnader'!$D:$D,"Personal"))*0.15)),0)))))</f>
        <v>0</v>
      </c>
      <c r="Y19" s="61">
        <f>IF($S$4="Nei",0,(IF($A19="Norge",(ROUND((((SUMIFS('NO kostnader'!$O:$O,'NO kostnader'!$C:$C,Aktivitetsbudget!$B19,'NO kostnader'!$A:$A,Aktivitetsbudget!Y$6,'NO kostnader'!$D:$D,"Personal"))*0.15)),0)),(ROUND((((SUMIFS('EU kostnader'!$F:$F,'EU kostnader'!$C:$C,Aktivitetsbudget!$B19,'EU kostnader'!$A:$A,Aktivitetsbudget!Y$6,'EU kostnader'!$D:$D,"Personal"))*0.15)),0)))))</f>
        <v>0</v>
      </c>
      <c r="Z19" s="61">
        <f>IF($S$4="Nei",0,(IF($A19="Norge",(ROUND((((SUMIFS('NO kostnader'!$O:$O,'NO kostnader'!$C:$C,Aktivitetsbudget!$B19,'NO kostnader'!$A:$A,Aktivitetsbudget!Z$6,'NO kostnader'!$D:$D,"Personal"))*0.15)),0)),(ROUND((((SUMIFS('EU kostnader'!$F:$F,'EU kostnader'!$C:$C,Aktivitetsbudget!$B19,'EU kostnader'!$A:$A,Aktivitetsbudget!Z$6,'EU kostnader'!$D:$D,"Personal"))*0.15)),0)))))</f>
        <v>0</v>
      </c>
      <c r="AA19" s="61">
        <f>IF($S$4="Nei",0,(IF($A19="Norge",(ROUND((((SUMIFS('NO kostnader'!$O:$O,'NO kostnader'!$C:$C,Aktivitetsbudget!$B19,'NO kostnader'!$A:$A,Aktivitetsbudget!AA$6,'NO kostnader'!$D:$D,"Personal"))*0.15)),0)),(ROUND((((SUMIFS('EU kostnader'!$F:$F,'EU kostnader'!$C:$C,Aktivitetsbudget!$B19,'EU kostnader'!$A:$A,Aktivitetsbudget!AA$6,'EU kostnader'!$D:$D,"Personal"))*0.15)),0)))))</f>
        <v>0</v>
      </c>
      <c r="AC19" s="61">
        <f>IF($AD$4="Nei",0,(IF($A19="Norge",(ROUND((((SUMIFS('NO kostnader'!$O:$O,'NO kostnader'!$C:$C,Aktivitetsbudget!$B19,'NO kostnader'!$A:$A,Aktivitetsbudget!AC$6,'NO kostnader'!$D:$D,"Personal"))*0.06)),0)),(ROUND((((SUMIFS('EU kostnader'!$F:$F,'EU kostnader'!$C:$C,Aktivitetsbudget!$B19,'EU kostnader'!$A:$A,Aktivitetsbudget!AC$6,'EU kostnader'!$D:$D,"Personal"))*0.06)),0)))))</f>
        <v>0</v>
      </c>
      <c r="AD19" s="61">
        <f>IF($AD$4="Nei",0,(IF($A19="Norge",(ROUND((((SUMIFS('NO kostnader'!$O:$O,'NO kostnader'!$C:$C,Aktivitetsbudget!$B19,'NO kostnader'!$A:$A,Aktivitetsbudget!AD$6,'NO kostnader'!$D:$D,"Personal"))*0.06)),0)),(ROUND((((SUMIFS('EU kostnader'!$F:$F,'EU kostnader'!$C:$C,Aktivitetsbudget!$B19,'EU kostnader'!$A:$A,Aktivitetsbudget!AD$6,'EU kostnader'!$D:$D,"Personal"))*0.06)),0)))))</f>
        <v>0</v>
      </c>
      <c r="AE19" s="61">
        <f>IF($AD$4="Nei",0,(IF($A19="Norge",(ROUND((((SUMIFS('NO kostnader'!$O:$O,'NO kostnader'!$C:$C,Aktivitetsbudget!$B19,'NO kostnader'!$A:$A,Aktivitetsbudget!AE$6,'NO kostnader'!$D:$D,"Personal"))*0.06)),0)),(ROUND((((SUMIFS('EU kostnader'!$F:$F,'EU kostnader'!$C:$C,Aktivitetsbudget!$B19,'EU kostnader'!$A:$A,Aktivitetsbudget!AE$6,'EU kostnader'!$D:$D,"Personal"))*0.06)),0)))))</f>
        <v>0</v>
      </c>
      <c r="AF19" s="61">
        <f>IF($AD$4="Nei",0,(IF($A19="Norge",(ROUND((((SUMIFS('NO kostnader'!$O:$O,'NO kostnader'!$C:$C,Aktivitetsbudget!$B19,'NO kostnader'!$A:$A,Aktivitetsbudget!AF$6,'NO kostnader'!$D:$D,"Personal"))*0.06)),0)),(ROUND((((SUMIFS('EU kostnader'!$F:$F,'EU kostnader'!$C:$C,Aktivitetsbudget!$B19,'EU kostnader'!$A:$A,Aktivitetsbudget!AF$6,'EU kostnader'!$D:$D,"Personal"))*0.06)),0)))))</f>
        <v>0</v>
      </c>
      <c r="AG19" s="61">
        <f>IF($AD$4="Nei",0,(IF($A19="Norge",(ROUND((((SUMIFS('NO kostnader'!$O:$O,'NO kostnader'!$C:$C,Aktivitetsbudget!$B19,'NO kostnader'!$A:$A,Aktivitetsbudget!AG$6,'NO kostnader'!$D:$D,"Personal"))*0.06)),0)),(ROUND((((SUMIFS('EU kostnader'!$F:$F,'EU kostnader'!$C:$C,Aktivitetsbudget!$B19,'EU kostnader'!$A:$A,Aktivitetsbudget!AG$6,'EU kostnader'!$D:$D,"Personal"))*0.06)),0)))))</f>
        <v>0</v>
      </c>
      <c r="AH19" s="61">
        <f>IF($AD$4="Nei",0,(IF($A19="Norge",(ROUND((((SUMIFS('NO kostnader'!$O:$O,'NO kostnader'!$C:$C,Aktivitetsbudget!$B19,'NO kostnader'!$A:$A,Aktivitetsbudget!AH$6,'NO kostnader'!$D:$D,"Personal"))*0.06)),0)),(ROUND((((SUMIFS('EU kostnader'!$F:$F,'EU kostnader'!$C:$C,Aktivitetsbudget!$B19,'EU kostnader'!$A:$A,Aktivitetsbudget!AH$6,'EU kostnader'!$D:$D,"Personal"))*0.06)),0)))))</f>
        <v>0</v>
      </c>
      <c r="AI19" s="61">
        <f>IF($AD$4="Nei",0,(IF($A19="Norge",(ROUND((((SUMIFS('NO kostnader'!$O:$O,'NO kostnader'!$C:$C,Aktivitetsbudget!$B19,'NO kostnader'!$A:$A,Aktivitetsbudget!AI$6,'NO kostnader'!$D:$D,"Personal"))*0.06)),0)),(ROUND((((SUMIFS('EU kostnader'!$F:$F,'EU kostnader'!$C:$C,Aktivitetsbudget!$B19,'EU kostnader'!$A:$A,Aktivitetsbudget!AI$6,'EU kostnader'!$D:$D,"Personal"))*0.06)),0)))))</f>
        <v>0</v>
      </c>
      <c r="AJ19" s="61">
        <f>IF($AD$4="Nei",0,(IF($A19="Norge",(ROUND((((SUMIFS('NO kostnader'!$O:$O,'NO kostnader'!$C:$C,Aktivitetsbudget!$B19,'NO kostnader'!$A:$A,Aktivitetsbudget!AJ$6,'NO kostnader'!$D:$D,"Personal"))*0.06)),0)),(ROUND((((SUMIFS('EU kostnader'!$F:$F,'EU kostnader'!$C:$C,Aktivitetsbudget!$B19,'EU kostnader'!$A:$A,Aktivitetsbudget!AJ$6,'EU kostnader'!$D:$D,"Personal"))*0.06)),0)))))</f>
        <v>0</v>
      </c>
      <c r="AK19" s="61">
        <f>IF($AD$4="Nei",0,(IF($A19="Norge",(ROUND((((SUMIFS('NO kostnader'!$O:$O,'NO kostnader'!$C:$C,Aktivitetsbudget!$B19,'NO kostnader'!$A:$A,Aktivitetsbudget!AK$6,'NO kostnader'!$D:$D,"Personal"))*0.06)),0)),(ROUND((((SUMIFS('EU kostnader'!$F:$F,'EU kostnader'!$C:$C,Aktivitetsbudget!$B19,'EU kostnader'!$A:$A,Aktivitetsbudget!AK$6,'EU kostnader'!$D:$D,"Personal"))*0.06)),0)))))</f>
        <v>0</v>
      </c>
      <c r="AL19" s="61">
        <f>IF($AD$4="Nei",0,(IF($A19="Norge",(ROUND((((SUMIFS('NO kostnader'!$O:$O,'NO kostnader'!$C:$C,Aktivitetsbudget!$B19,'NO kostnader'!$A:$A,Aktivitetsbudget!AL$6,'NO kostnader'!$D:$D,"Personal"))*0.06)),0)),(ROUND((((SUMIFS('EU kostnader'!$F:$F,'EU kostnader'!$C:$C,Aktivitetsbudget!$B19,'EU kostnader'!$A:$A,Aktivitetsbudget!AL$6,'EU kostnader'!$D:$D,"Personal"))*0.06)),0)))))</f>
        <v>0</v>
      </c>
    </row>
    <row r="20" spans="1:38" x14ac:dyDescent="0.25">
      <c r="A20" s="56" t="str">
        <f>VLOOKUP(B20,'Set-up'!$BG$35:$BH$79,2,FALSE)</f>
        <v/>
      </c>
      <c r="B20" s="56" t="str">
        <f>IF('Set-up'!BG46="","",'Set-up'!BG46)</f>
        <v/>
      </c>
      <c r="C20" s="57" t="str">
        <f t="shared" si="7"/>
        <v/>
      </c>
      <c r="D20" s="58" t="str">
        <f>IF($B20="","",R20+AC20+(IF($A20="Norge",(SUMIFS('NO kostnader'!$O:$O,'NO kostnader'!$C:$C,Aktivitetsbudget!$B20,'NO kostnader'!$A:$A,Aktivitetsbudget!D$4)),(SUMIFS('EU kostnader'!$F:$F,'EU kostnader'!$C:$C,Aktivitetsbudget!$B20,'EU kostnader'!$A:$A,Aktivitetsbudget!D$4)))))</f>
        <v/>
      </c>
      <c r="E20" s="58" t="str">
        <f>IF($B20="","",S20+AD20+(IF($A20="Norge",(SUMIFS('NO kostnader'!$O:$O,'NO kostnader'!$C:$C,Aktivitetsbudget!$B20,'NO kostnader'!$A:$A,Aktivitetsbudget!E$4)),(SUMIFS('EU kostnader'!$F:$F,'EU kostnader'!$C:$C,Aktivitetsbudget!$B20,'EU kostnader'!$A:$A,Aktivitetsbudget!E$4)))))</f>
        <v/>
      </c>
      <c r="F20" s="58" t="str">
        <f>IF($B20="","",T20+AE20+(IF($A20="Norge",(SUMIFS('NO kostnader'!$O:$O,'NO kostnader'!$C:$C,Aktivitetsbudget!$B20,'NO kostnader'!$A:$A,Aktivitetsbudget!F$4)),(SUMIFS('EU kostnader'!$F:$F,'EU kostnader'!$C:$C,Aktivitetsbudget!$B20,'EU kostnader'!$A:$A,Aktivitetsbudget!F$4)))))</f>
        <v/>
      </c>
      <c r="G20" s="58" t="str">
        <f>IF($B20="","",U20+AF20+(IF($A20="Norge",(SUMIFS('NO kostnader'!$O:$O,'NO kostnader'!$C:$C,Aktivitetsbudget!$B20,'NO kostnader'!$A:$A,Aktivitetsbudget!G$4)),(SUMIFS('EU kostnader'!$F:$F,'EU kostnader'!$C:$C,Aktivitetsbudget!$B20,'EU kostnader'!$A:$A,Aktivitetsbudget!G$4)))))</f>
        <v/>
      </c>
      <c r="H20" s="58" t="str">
        <f>IF($B20="","",V20+AG20+(IF($A20="Norge",(SUMIFS('NO kostnader'!$O:$O,'NO kostnader'!$C:$C,Aktivitetsbudget!$B20,'NO kostnader'!$A:$A,Aktivitetsbudget!H$4)),(SUMIFS('EU kostnader'!$F:$F,'EU kostnader'!$C:$C,Aktivitetsbudget!$B20,'EU kostnader'!$A:$A,Aktivitetsbudget!H$4)))))</f>
        <v/>
      </c>
      <c r="I20" s="58" t="str">
        <f>IF($B20="","",W20+AH20+(IF($A20="Norge",(SUMIFS('NO kostnader'!$O:$O,'NO kostnader'!$C:$C,Aktivitetsbudget!$B20,'NO kostnader'!$A:$A,Aktivitetsbudget!I$4)),(SUMIFS('EU kostnader'!$F:$F,'EU kostnader'!$C:$C,Aktivitetsbudget!$B20,'EU kostnader'!$A:$A,Aktivitetsbudget!I$4)))))</f>
        <v/>
      </c>
      <c r="J20" s="58" t="str">
        <f>IF($B20="","",X20+AI20+(IF($A20="Norge",(SUMIFS('NO kostnader'!$O:$O,'NO kostnader'!$C:$C,Aktivitetsbudget!$B20,'NO kostnader'!$A:$A,Aktivitetsbudget!J$4)),(SUMIFS('EU kostnader'!$F:$F,'EU kostnader'!$C:$C,Aktivitetsbudget!$B20,'EU kostnader'!$A:$A,Aktivitetsbudget!J$4)))))</f>
        <v/>
      </c>
      <c r="K20" s="58" t="str">
        <f>IF($B20="","",Y20+AJ20+(IF($A20="Norge",(SUMIFS('NO kostnader'!$O:$O,'NO kostnader'!$C:$C,Aktivitetsbudget!$B20,'NO kostnader'!$A:$A,Aktivitetsbudget!K$4)),(SUMIFS('EU kostnader'!$F:$F,'EU kostnader'!$C:$C,Aktivitetsbudget!$B20,'EU kostnader'!$A:$A,Aktivitetsbudget!K$4)))))</f>
        <v/>
      </c>
      <c r="L20" s="58" t="str">
        <f>IF($B20="","",Z20+AK20+(IF($A20="Norge",(SUMIFS('NO kostnader'!$O:$O,'NO kostnader'!$C:$C,Aktivitetsbudget!$B20,'NO kostnader'!$A:$A,Aktivitetsbudget!L$4)),(SUMIFS('EU kostnader'!$F:$F,'EU kostnader'!$C:$C,Aktivitetsbudget!$B20,'EU kostnader'!$A:$A,Aktivitetsbudget!L$4)))))</f>
        <v/>
      </c>
      <c r="M20" s="58" t="str">
        <f>IF($B20="","",AA20+AL20+(IF($A20="Norge",(SUMIFS('NO kostnader'!$O:$O,'NO kostnader'!$C:$C,Aktivitetsbudget!$B20,'NO kostnader'!$A:$A,Aktivitetsbudget!M$4)),(SUMIFS('EU kostnader'!$F:$F,'EU kostnader'!$C:$C,Aktivitetsbudget!$B20,'EU kostnader'!$A:$A,Aktivitetsbudget!M$4)))))</f>
        <v/>
      </c>
      <c r="R20" s="61">
        <f>IF($S$4="Nei",0,(IF($A20="Norge",(ROUND((((SUMIFS('NO kostnader'!$O:$O,'NO kostnader'!$C:$C,Aktivitetsbudget!$B20,'NO kostnader'!$A:$A,Aktivitetsbudget!R$6,'NO kostnader'!$D:$D,"Personal"))*0.15)),0)),(ROUND((((SUMIFS('EU kostnader'!$F:$F,'EU kostnader'!$C:$C,Aktivitetsbudget!$B20,'EU kostnader'!$A:$A,Aktivitetsbudget!R$6,'EU kostnader'!$D:$D,"Personal"))*0.15)),0)))))</f>
        <v>0</v>
      </c>
      <c r="S20" s="61">
        <f>IF($S$4="Nei",0,(IF($A20="Norge",(ROUND((((SUMIFS('NO kostnader'!$O:$O,'NO kostnader'!$C:$C,Aktivitetsbudget!$B20,'NO kostnader'!$A:$A,Aktivitetsbudget!S$6,'NO kostnader'!$D:$D,"Personal"))*0.15)),0)),(ROUND((((SUMIFS('EU kostnader'!$F:$F,'EU kostnader'!$C:$C,Aktivitetsbudget!$B20,'EU kostnader'!$A:$A,Aktivitetsbudget!S$6,'EU kostnader'!$D:$D,"Personal"))*0.15)),0)))))</f>
        <v>0</v>
      </c>
      <c r="T20" s="61">
        <f>IF($S$4="Nei",0,(IF($A20="Norge",(ROUND((((SUMIFS('NO kostnader'!$O:$O,'NO kostnader'!$C:$C,Aktivitetsbudget!$B20,'NO kostnader'!$A:$A,Aktivitetsbudget!T$6,'NO kostnader'!$D:$D,"Personal"))*0.15)),0)),(ROUND((((SUMIFS('EU kostnader'!$F:$F,'EU kostnader'!$C:$C,Aktivitetsbudget!$B20,'EU kostnader'!$A:$A,Aktivitetsbudget!T$6,'EU kostnader'!$D:$D,"Personal"))*0.15)),0)))))</f>
        <v>0</v>
      </c>
      <c r="U20" s="61">
        <f>IF($S$4="Nei",0,(IF($A20="Norge",(ROUND((((SUMIFS('NO kostnader'!$O:$O,'NO kostnader'!$C:$C,Aktivitetsbudget!$B20,'NO kostnader'!$A:$A,Aktivitetsbudget!U$6,'NO kostnader'!$D:$D,"Personal"))*0.15)),0)),(ROUND((((SUMIFS('EU kostnader'!$F:$F,'EU kostnader'!$C:$C,Aktivitetsbudget!$B20,'EU kostnader'!$A:$A,Aktivitetsbudget!U$6,'EU kostnader'!$D:$D,"Personal"))*0.15)),0)))))</f>
        <v>0</v>
      </c>
      <c r="V20" s="61">
        <f>IF($S$4="Nei",0,(IF($A20="Norge",(ROUND((((SUMIFS('NO kostnader'!$O:$O,'NO kostnader'!$C:$C,Aktivitetsbudget!$B20,'NO kostnader'!$A:$A,Aktivitetsbudget!V$6,'NO kostnader'!$D:$D,"Personal"))*0.15)),0)),(ROUND((((SUMIFS('EU kostnader'!$F:$F,'EU kostnader'!$C:$C,Aktivitetsbudget!$B20,'EU kostnader'!$A:$A,Aktivitetsbudget!V$6,'EU kostnader'!$D:$D,"Personal"))*0.15)),0)))))</f>
        <v>0</v>
      </c>
      <c r="W20" s="61">
        <f>IF($S$4="Nei",0,(IF($A20="Norge",(ROUND((((SUMIFS('NO kostnader'!$O:$O,'NO kostnader'!$C:$C,Aktivitetsbudget!$B20,'NO kostnader'!$A:$A,Aktivitetsbudget!W$6,'NO kostnader'!$D:$D,"Personal"))*0.15)),0)),(ROUND((((SUMIFS('EU kostnader'!$F:$F,'EU kostnader'!$C:$C,Aktivitetsbudget!$B20,'EU kostnader'!$A:$A,Aktivitetsbudget!W$6,'EU kostnader'!$D:$D,"Personal"))*0.15)),0)))))</f>
        <v>0</v>
      </c>
      <c r="X20" s="61">
        <f>IF($S$4="Nei",0,(IF($A20="Norge",(ROUND((((SUMIFS('NO kostnader'!$O:$O,'NO kostnader'!$C:$C,Aktivitetsbudget!$B20,'NO kostnader'!$A:$A,Aktivitetsbudget!X$6,'NO kostnader'!$D:$D,"Personal"))*0.15)),0)),(ROUND((((SUMIFS('EU kostnader'!$F:$F,'EU kostnader'!$C:$C,Aktivitetsbudget!$B20,'EU kostnader'!$A:$A,Aktivitetsbudget!X$6,'EU kostnader'!$D:$D,"Personal"))*0.15)),0)))))</f>
        <v>0</v>
      </c>
      <c r="Y20" s="61">
        <f>IF($S$4="Nei",0,(IF($A20="Norge",(ROUND((((SUMIFS('NO kostnader'!$O:$O,'NO kostnader'!$C:$C,Aktivitetsbudget!$B20,'NO kostnader'!$A:$A,Aktivitetsbudget!Y$6,'NO kostnader'!$D:$D,"Personal"))*0.15)),0)),(ROUND((((SUMIFS('EU kostnader'!$F:$F,'EU kostnader'!$C:$C,Aktivitetsbudget!$B20,'EU kostnader'!$A:$A,Aktivitetsbudget!Y$6,'EU kostnader'!$D:$D,"Personal"))*0.15)),0)))))</f>
        <v>0</v>
      </c>
      <c r="Z20" s="61">
        <f>IF($S$4="Nei",0,(IF($A20="Norge",(ROUND((((SUMIFS('NO kostnader'!$O:$O,'NO kostnader'!$C:$C,Aktivitetsbudget!$B20,'NO kostnader'!$A:$A,Aktivitetsbudget!Z$6,'NO kostnader'!$D:$D,"Personal"))*0.15)),0)),(ROUND((((SUMIFS('EU kostnader'!$F:$F,'EU kostnader'!$C:$C,Aktivitetsbudget!$B20,'EU kostnader'!$A:$A,Aktivitetsbudget!Z$6,'EU kostnader'!$D:$D,"Personal"))*0.15)),0)))))</f>
        <v>0</v>
      </c>
      <c r="AA20" s="61">
        <f>IF($S$4="Nei",0,(IF($A20="Norge",(ROUND((((SUMIFS('NO kostnader'!$O:$O,'NO kostnader'!$C:$C,Aktivitetsbudget!$B20,'NO kostnader'!$A:$A,Aktivitetsbudget!AA$6,'NO kostnader'!$D:$D,"Personal"))*0.15)),0)),(ROUND((((SUMIFS('EU kostnader'!$F:$F,'EU kostnader'!$C:$C,Aktivitetsbudget!$B20,'EU kostnader'!$A:$A,Aktivitetsbudget!AA$6,'EU kostnader'!$D:$D,"Personal"))*0.15)),0)))))</f>
        <v>0</v>
      </c>
      <c r="AC20" s="61">
        <f>IF($AD$4="Nei",0,(IF($A20="Norge",(ROUND((((SUMIFS('NO kostnader'!$O:$O,'NO kostnader'!$C:$C,Aktivitetsbudget!$B20,'NO kostnader'!$A:$A,Aktivitetsbudget!AC$6,'NO kostnader'!$D:$D,"Personal"))*0.06)),0)),(ROUND((((SUMIFS('EU kostnader'!$F:$F,'EU kostnader'!$C:$C,Aktivitetsbudget!$B20,'EU kostnader'!$A:$A,Aktivitetsbudget!AC$6,'EU kostnader'!$D:$D,"Personal"))*0.06)),0)))))</f>
        <v>0</v>
      </c>
      <c r="AD20" s="61">
        <f>IF($AD$4="Nei",0,(IF($A20="Norge",(ROUND((((SUMIFS('NO kostnader'!$O:$O,'NO kostnader'!$C:$C,Aktivitetsbudget!$B20,'NO kostnader'!$A:$A,Aktivitetsbudget!AD$6,'NO kostnader'!$D:$D,"Personal"))*0.06)),0)),(ROUND((((SUMIFS('EU kostnader'!$F:$F,'EU kostnader'!$C:$C,Aktivitetsbudget!$B20,'EU kostnader'!$A:$A,Aktivitetsbudget!AD$6,'EU kostnader'!$D:$D,"Personal"))*0.06)),0)))))</f>
        <v>0</v>
      </c>
      <c r="AE20" s="61">
        <f>IF($AD$4="Nei",0,(IF($A20="Norge",(ROUND((((SUMIFS('NO kostnader'!$O:$O,'NO kostnader'!$C:$C,Aktivitetsbudget!$B20,'NO kostnader'!$A:$A,Aktivitetsbudget!AE$6,'NO kostnader'!$D:$D,"Personal"))*0.06)),0)),(ROUND((((SUMIFS('EU kostnader'!$F:$F,'EU kostnader'!$C:$C,Aktivitetsbudget!$B20,'EU kostnader'!$A:$A,Aktivitetsbudget!AE$6,'EU kostnader'!$D:$D,"Personal"))*0.06)),0)))))</f>
        <v>0</v>
      </c>
      <c r="AF20" s="61">
        <f>IF($AD$4="Nei",0,(IF($A20="Norge",(ROUND((((SUMIFS('NO kostnader'!$O:$O,'NO kostnader'!$C:$C,Aktivitetsbudget!$B20,'NO kostnader'!$A:$A,Aktivitetsbudget!AF$6,'NO kostnader'!$D:$D,"Personal"))*0.06)),0)),(ROUND((((SUMIFS('EU kostnader'!$F:$F,'EU kostnader'!$C:$C,Aktivitetsbudget!$B20,'EU kostnader'!$A:$A,Aktivitetsbudget!AF$6,'EU kostnader'!$D:$D,"Personal"))*0.06)),0)))))</f>
        <v>0</v>
      </c>
      <c r="AG20" s="61">
        <f>IF($AD$4="Nei",0,(IF($A20="Norge",(ROUND((((SUMIFS('NO kostnader'!$O:$O,'NO kostnader'!$C:$C,Aktivitetsbudget!$B20,'NO kostnader'!$A:$A,Aktivitetsbudget!AG$6,'NO kostnader'!$D:$D,"Personal"))*0.06)),0)),(ROUND((((SUMIFS('EU kostnader'!$F:$F,'EU kostnader'!$C:$C,Aktivitetsbudget!$B20,'EU kostnader'!$A:$A,Aktivitetsbudget!AG$6,'EU kostnader'!$D:$D,"Personal"))*0.06)),0)))))</f>
        <v>0</v>
      </c>
      <c r="AH20" s="61">
        <f>IF($AD$4="Nei",0,(IF($A20="Norge",(ROUND((((SUMIFS('NO kostnader'!$O:$O,'NO kostnader'!$C:$C,Aktivitetsbudget!$B20,'NO kostnader'!$A:$A,Aktivitetsbudget!AH$6,'NO kostnader'!$D:$D,"Personal"))*0.06)),0)),(ROUND((((SUMIFS('EU kostnader'!$F:$F,'EU kostnader'!$C:$C,Aktivitetsbudget!$B20,'EU kostnader'!$A:$A,Aktivitetsbudget!AH$6,'EU kostnader'!$D:$D,"Personal"))*0.06)),0)))))</f>
        <v>0</v>
      </c>
      <c r="AI20" s="61">
        <f>IF($AD$4="Nei",0,(IF($A20="Norge",(ROUND((((SUMIFS('NO kostnader'!$O:$O,'NO kostnader'!$C:$C,Aktivitetsbudget!$B20,'NO kostnader'!$A:$A,Aktivitetsbudget!AI$6,'NO kostnader'!$D:$D,"Personal"))*0.06)),0)),(ROUND((((SUMIFS('EU kostnader'!$F:$F,'EU kostnader'!$C:$C,Aktivitetsbudget!$B20,'EU kostnader'!$A:$A,Aktivitetsbudget!AI$6,'EU kostnader'!$D:$D,"Personal"))*0.06)),0)))))</f>
        <v>0</v>
      </c>
      <c r="AJ20" s="61">
        <f>IF($AD$4="Nei",0,(IF($A20="Norge",(ROUND((((SUMIFS('NO kostnader'!$O:$O,'NO kostnader'!$C:$C,Aktivitetsbudget!$B20,'NO kostnader'!$A:$A,Aktivitetsbudget!AJ$6,'NO kostnader'!$D:$D,"Personal"))*0.06)),0)),(ROUND((((SUMIFS('EU kostnader'!$F:$F,'EU kostnader'!$C:$C,Aktivitetsbudget!$B20,'EU kostnader'!$A:$A,Aktivitetsbudget!AJ$6,'EU kostnader'!$D:$D,"Personal"))*0.06)),0)))))</f>
        <v>0</v>
      </c>
      <c r="AK20" s="61">
        <f>IF($AD$4="Nei",0,(IF($A20="Norge",(ROUND((((SUMIFS('NO kostnader'!$O:$O,'NO kostnader'!$C:$C,Aktivitetsbudget!$B20,'NO kostnader'!$A:$A,Aktivitetsbudget!AK$6,'NO kostnader'!$D:$D,"Personal"))*0.06)),0)),(ROUND((((SUMIFS('EU kostnader'!$F:$F,'EU kostnader'!$C:$C,Aktivitetsbudget!$B20,'EU kostnader'!$A:$A,Aktivitetsbudget!AK$6,'EU kostnader'!$D:$D,"Personal"))*0.06)),0)))))</f>
        <v>0</v>
      </c>
      <c r="AL20" s="61">
        <f>IF($AD$4="Nei",0,(IF($A20="Norge",(ROUND((((SUMIFS('NO kostnader'!$O:$O,'NO kostnader'!$C:$C,Aktivitetsbudget!$B20,'NO kostnader'!$A:$A,Aktivitetsbudget!AL$6,'NO kostnader'!$D:$D,"Personal"))*0.06)),0)),(ROUND((((SUMIFS('EU kostnader'!$F:$F,'EU kostnader'!$C:$C,Aktivitetsbudget!$B20,'EU kostnader'!$A:$A,Aktivitetsbudget!AL$6,'EU kostnader'!$D:$D,"Personal"))*0.06)),0)))))</f>
        <v>0</v>
      </c>
    </row>
    <row r="21" spans="1:38" x14ac:dyDescent="0.25">
      <c r="A21" s="56" t="str">
        <f>VLOOKUP(B21,'Set-up'!$BG$35:$BH$79,2,FALSE)</f>
        <v/>
      </c>
      <c r="B21" s="56" t="str">
        <f>IF('Set-up'!BG47="","",'Set-up'!BG47)</f>
        <v/>
      </c>
      <c r="C21" s="57" t="str">
        <f t="shared" si="7"/>
        <v/>
      </c>
      <c r="D21" s="58" t="str">
        <f>IF($B21="","",R21+AC21+(IF($A21="Norge",(SUMIFS('NO kostnader'!$O:$O,'NO kostnader'!$C:$C,Aktivitetsbudget!$B21,'NO kostnader'!$A:$A,Aktivitetsbudget!D$4)),(SUMIFS('EU kostnader'!$F:$F,'EU kostnader'!$C:$C,Aktivitetsbudget!$B21,'EU kostnader'!$A:$A,Aktivitetsbudget!D$4)))))</f>
        <v/>
      </c>
      <c r="E21" s="58" t="str">
        <f>IF($B21="","",S21+AD21+(IF($A21="Norge",(SUMIFS('NO kostnader'!$O:$O,'NO kostnader'!$C:$C,Aktivitetsbudget!$B21,'NO kostnader'!$A:$A,Aktivitetsbudget!E$4)),(SUMIFS('EU kostnader'!$F:$F,'EU kostnader'!$C:$C,Aktivitetsbudget!$B21,'EU kostnader'!$A:$A,Aktivitetsbudget!E$4)))))</f>
        <v/>
      </c>
      <c r="F21" s="58" t="str">
        <f>IF($B21="","",T21+AE21+(IF($A21="Norge",(SUMIFS('NO kostnader'!$O:$O,'NO kostnader'!$C:$C,Aktivitetsbudget!$B21,'NO kostnader'!$A:$A,Aktivitetsbudget!F$4)),(SUMIFS('EU kostnader'!$F:$F,'EU kostnader'!$C:$C,Aktivitetsbudget!$B21,'EU kostnader'!$A:$A,Aktivitetsbudget!F$4)))))</f>
        <v/>
      </c>
      <c r="G21" s="58" t="str">
        <f>IF($B21="","",U21+AF21+(IF($A21="Norge",(SUMIFS('NO kostnader'!$O:$O,'NO kostnader'!$C:$C,Aktivitetsbudget!$B21,'NO kostnader'!$A:$A,Aktivitetsbudget!G$4)),(SUMIFS('EU kostnader'!$F:$F,'EU kostnader'!$C:$C,Aktivitetsbudget!$B21,'EU kostnader'!$A:$A,Aktivitetsbudget!G$4)))))</f>
        <v/>
      </c>
      <c r="H21" s="58" t="str">
        <f>IF($B21="","",V21+AG21+(IF($A21="Norge",(SUMIFS('NO kostnader'!$O:$O,'NO kostnader'!$C:$C,Aktivitetsbudget!$B21,'NO kostnader'!$A:$A,Aktivitetsbudget!H$4)),(SUMIFS('EU kostnader'!$F:$F,'EU kostnader'!$C:$C,Aktivitetsbudget!$B21,'EU kostnader'!$A:$A,Aktivitetsbudget!H$4)))))</f>
        <v/>
      </c>
      <c r="I21" s="58" t="str">
        <f>IF($B21="","",W21+AH21+(IF($A21="Norge",(SUMIFS('NO kostnader'!$O:$O,'NO kostnader'!$C:$C,Aktivitetsbudget!$B21,'NO kostnader'!$A:$A,Aktivitetsbudget!I$4)),(SUMIFS('EU kostnader'!$F:$F,'EU kostnader'!$C:$C,Aktivitetsbudget!$B21,'EU kostnader'!$A:$A,Aktivitetsbudget!I$4)))))</f>
        <v/>
      </c>
      <c r="J21" s="58" t="str">
        <f>IF($B21="","",X21+AI21+(IF($A21="Norge",(SUMIFS('NO kostnader'!$O:$O,'NO kostnader'!$C:$C,Aktivitetsbudget!$B21,'NO kostnader'!$A:$A,Aktivitetsbudget!J$4)),(SUMIFS('EU kostnader'!$F:$F,'EU kostnader'!$C:$C,Aktivitetsbudget!$B21,'EU kostnader'!$A:$A,Aktivitetsbudget!J$4)))))</f>
        <v/>
      </c>
      <c r="K21" s="58" t="str">
        <f>IF($B21="","",Y21+AJ21+(IF($A21="Norge",(SUMIFS('NO kostnader'!$O:$O,'NO kostnader'!$C:$C,Aktivitetsbudget!$B21,'NO kostnader'!$A:$A,Aktivitetsbudget!K$4)),(SUMIFS('EU kostnader'!$F:$F,'EU kostnader'!$C:$C,Aktivitetsbudget!$B21,'EU kostnader'!$A:$A,Aktivitetsbudget!K$4)))))</f>
        <v/>
      </c>
      <c r="L21" s="58" t="str">
        <f>IF($B21="","",Z21+AK21+(IF($A21="Norge",(SUMIFS('NO kostnader'!$O:$O,'NO kostnader'!$C:$C,Aktivitetsbudget!$B21,'NO kostnader'!$A:$A,Aktivitetsbudget!L$4)),(SUMIFS('EU kostnader'!$F:$F,'EU kostnader'!$C:$C,Aktivitetsbudget!$B21,'EU kostnader'!$A:$A,Aktivitetsbudget!L$4)))))</f>
        <v/>
      </c>
      <c r="M21" s="58" t="str">
        <f>IF($B21="","",AA21+AL21+(IF($A21="Norge",(SUMIFS('NO kostnader'!$O:$O,'NO kostnader'!$C:$C,Aktivitetsbudget!$B21,'NO kostnader'!$A:$A,Aktivitetsbudget!M$4)),(SUMIFS('EU kostnader'!$F:$F,'EU kostnader'!$C:$C,Aktivitetsbudget!$B21,'EU kostnader'!$A:$A,Aktivitetsbudget!M$4)))))</f>
        <v/>
      </c>
      <c r="R21" s="61">
        <f>IF($S$4="Nei",0,(IF($A21="Norge",(ROUND((((SUMIFS('NO kostnader'!$O:$O,'NO kostnader'!$C:$C,Aktivitetsbudget!$B21,'NO kostnader'!$A:$A,Aktivitetsbudget!R$6,'NO kostnader'!$D:$D,"Personal"))*0.15)),0)),(ROUND((((SUMIFS('EU kostnader'!$F:$F,'EU kostnader'!$C:$C,Aktivitetsbudget!$B21,'EU kostnader'!$A:$A,Aktivitetsbudget!R$6,'EU kostnader'!$D:$D,"Personal"))*0.15)),0)))))</f>
        <v>0</v>
      </c>
      <c r="S21" s="61">
        <f>IF($S$4="Nei",0,(IF($A21="Norge",(ROUND((((SUMIFS('NO kostnader'!$O:$O,'NO kostnader'!$C:$C,Aktivitetsbudget!$B21,'NO kostnader'!$A:$A,Aktivitetsbudget!S$6,'NO kostnader'!$D:$D,"Personal"))*0.15)),0)),(ROUND((((SUMIFS('EU kostnader'!$F:$F,'EU kostnader'!$C:$C,Aktivitetsbudget!$B21,'EU kostnader'!$A:$A,Aktivitetsbudget!S$6,'EU kostnader'!$D:$D,"Personal"))*0.15)),0)))))</f>
        <v>0</v>
      </c>
      <c r="T21" s="61">
        <f>IF($S$4="Nei",0,(IF($A21="Norge",(ROUND((((SUMIFS('NO kostnader'!$O:$O,'NO kostnader'!$C:$C,Aktivitetsbudget!$B21,'NO kostnader'!$A:$A,Aktivitetsbudget!T$6,'NO kostnader'!$D:$D,"Personal"))*0.15)),0)),(ROUND((((SUMIFS('EU kostnader'!$F:$F,'EU kostnader'!$C:$C,Aktivitetsbudget!$B21,'EU kostnader'!$A:$A,Aktivitetsbudget!T$6,'EU kostnader'!$D:$D,"Personal"))*0.15)),0)))))</f>
        <v>0</v>
      </c>
      <c r="U21" s="61">
        <f>IF($S$4="Nei",0,(IF($A21="Norge",(ROUND((((SUMIFS('NO kostnader'!$O:$O,'NO kostnader'!$C:$C,Aktivitetsbudget!$B21,'NO kostnader'!$A:$A,Aktivitetsbudget!U$6,'NO kostnader'!$D:$D,"Personal"))*0.15)),0)),(ROUND((((SUMIFS('EU kostnader'!$F:$F,'EU kostnader'!$C:$C,Aktivitetsbudget!$B21,'EU kostnader'!$A:$A,Aktivitetsbudget!U$6,'EU kostnader'!$D:$D,"Personal"))*0.15)),0)))))</f>
        <v>0</v>
      </c>
      <c r="V21" s="61">
        <f>IF($S$4="Nei",0,(IF($A21="Norge",(ROUND((((SUMIFS('NO kostnader'!$O:$O,'NO kostnader'!$C:$C,Aktivitetsbudget!$B21,'NO kostnader'!$A:$A,Aktivitetsbudget!V$6,'NO kostnader'!$D:$D,"Personal"))*0.15)),0)),(ROUND((((SUMIFS('EU kostnader'!$F:$F,'EU kostnader'!$C:$C,Aktivitetsbudget!$B21,'EU kostnader'!$A:$A,Aktivitetsbudget!V$6,'EU kostnader'!$D:$D,"Personal"))*0.15)),0)))))</f>
        <v>0</v>
      </c>
      <c r="W21" s="61">
        <f>IF($S$4="Nei",0,(IF($A21="Norge",(ROUND((((SUMIFS('NO kostnader'!$O:$O,'NO kostnader'!$C:$C,Aktivitetsbudget!$B21,'NO kostnader'!$A:$A,Aktivitetsbudget!W$6,'NO kostnader'!$D:$D,"Personal"))*0.15)),0)),(ROUND((((SUMIFS('EU kostnader'!$F:$F,'EU kostnader'!$C:$C,Aktivitetsbudget!$B21,'EU kostnader'!$A:$A,Aktivitetsbudget!W$6,'EU kostnader'!$D:$D,"Personal"))*0.15)),0)))))</f>
        <v>0</v>
      </c>
      <c r="X21" s="61">
        <f>IF($S$4="Nei",0,(IF($A21="Norge",(ROUND((((SUMIFS('NO kostnader'!$O:$O,'NO kostnader'!$C:$C,Aktivitetsbudget!$B21,'NO kostnader'!$A:$A,Aktivitetsbudget!X$6,'NO kostnader'!$D:$D,"Personal"))*0.15)),0)),(ROUND((((SUMIFS('EU kostnader'!$F:$F,'EU kostnader'!$C:$C,Aktivitetsbudget!$B21,'EU kostnader'!$A:$A,Aktivitetsbudget!X$6,'EU kostnader'!$D:$D,"Personal"))*0.15)),0)))))</f>
        <v>0</v>
      </c>
      <c r="Y21" s="61">
        <f>IF($S$4="Nei",0,(IF($A21="Norge",(ROUND((((SUMIFS('NO kostnader'!$O:$O,'NO kostnader'!$C:$C,Aktivitetsbudget!$B21,'NO kostnader'!$A:$A,Aktivitetsbudget!Y$6,'NO kostnader'!$D:$D,"Personal"))*0.15)),0)),(ROUND((((SUMIFS('EU kostnader'!$F:$F,'EU kostnader'!$C:$C,Aktivitetsbudget!$B21,'EU kostnader'!$A:$A,Aktivitetsbudget!Y$6,'EU kostnader'!$D:$D,"Personal"))*0.15)),0)))))</f>
        <v>0</v>
      </c>
      <c r="Z21" s="61">
        <f>IF($S$4="Nei",0,(IF($A21="Norge",(ROUND((((SUMIFS('NO kostnader'!$O:$O,'NO kostnader'!$C:$C,Aktivitetsbudget!$B21,'NO kostnader'!$A:$A,Aktivitetsbudget!Z$6,'NO kostnader'!$D:$D,"Personal"))*0.15)),0)),(ROUND((((SUMIFS('EU kostnader'!$F:$F,'EU kostnader'!$C:$C,Aktivitetsbudget!$B21,'EU kostnader'!$A:$A,Aktivitetsbudget!Z$6,'EU kostnader'!$D:$D,"Personal"))*0.15)),0)))))</f>
        <v>0</v>
      </c>
      <c r="AA21" s="61">
        <f>IF($S$4="Nei",0,(IF($A21="Norge",(ROUND((((SUMIFS('NO kostnader'!$O:$O,'NO kostnader'!$C:$C,Aktivitetsbudget!$B21,'NO kostnader'!$A:$A,Aktivitetsbudget!AA$6,'NO kostnader'!$D:$D,"Personal"))*0.15)),0)),(ROUND((((SUMIFS('EU kostnader'!$F:$F,'EU kostnader'!$C:$C,Aktivitetsbudget!$B21,'EU kostnader'!$A:$A,Aktivitetsbudget!AA$6,'EU kostnader'!$D:$D,"Personal"))*0.15)),0)))))</f>
        <v>0</v>
      </c>
      <c r="AC21" s="61">
        <f>IF($AD$4="Nei",0,(IF($A21="Norge",(ROUND((((SUMIFS('NO kostnader'!$O:$O,'NO kostnader'!$C:$C,Aktivitetsbudget!$B21,'NO kostnader'!$A:$A,Aktivitetsbudget!AC$6,'NO kostnader'!$D:$D,"Personal"))*0.06)),0)),(ROUND((((SUMIFS('EU kostnader'!$F:$F,'EU kostnader'!$C:$C,Aktivitetsbudget!$B21,'EU kostnader'!$A:$A,Aktivitetsbudget!AC$6,'EU kostnader'!$D:$D,"Personal"))*0.06)),0)))))</f>
        <v>0</v>
      </c>
      <c r="AD21" s="61">
        <f>IF($AD$4="Nei",0,(IF($A21="Norge",(ROUND((((SUMIFS('NO kostnader'!$O:$O,'NO kostnader'!$C:$C,Aktivitetsbudget!$B21,'NO kostnader'!$A:$A,Aktivitetsbudget!AD$6,'NO kostnader'!$D:$D,"Personal"))*0.06)),0)),(ROUND((((SUMIFS('EU kostnader'!$F:$F,'EU kostnader'!$C:$C,Aktivitetsbudget!$B21,'EU kostnader'!$A:$A,Aktivitetsbudget!AD$6,'EU kostnader'!$D:$D,"Personal"))*0.06)),0)))))</f>
        <v>0</v>
      </c>
      <c r="AE21" s="61">
        <f>IF($AD$4="Nei",0,(IF($A21="Norge",(ROUND((((SUMIFS('NO kostnader'!$O:$O,'NO kostnader'!$C:$C,Aktivitetsbudget!$B21,'NO kostnader'!$A:$A,Aktivitetsbudget!AE$6,'NO kostnader'!$D:$D,"Personal"))*0.06)),0)),(ROUND((((SUMIFS('EU kostnader'!$F:$F,'EU kostnader'!$C:$C,Aktivitetsbudget!$B21,'EU kostnader'!$A:$A,Aktivitetsbudget!AE$6,'EU kostnader'!$D:$D,"Personal"))*0.06)),0)))))</f>
        <v>0</v>
      </c>
      <c r="AF21" s="61">
        <f>IF($AD$4="Nei",0,(IF($A21="Norge",(ROUND((((SUMIFS('NO kostnader'!$O:$O,'NO kostnader'!$C:$C,Aktivitetsbudget!$B21,'NO kostnader'!$A:$A,Aktivitetsbudget!AF$6,'NO kostnader'!$D:$D,"Personal"))*0.06)),0)),(ROUND((((SUMIFS('EU kostnader'!$F:$F,'EU kostnader'!$C:$C,Aktivitetsbudget!$B21,'EU kostnader'!$A:$A,Aktivitetsbudget!AF$6,'EU kostnader'!$D:$D,"Personal"))*0.06)),0)))))</f>
        <v>0</v>
      </c>
      <c r="AG21" s="61">
        <f>IF($AD$4="Nei",0,(IF($A21="Norge",(ROUND((((SUMIFS('NO kostnader'!$O:$O,'NO kostnader'!$C:$C,Aktivitetsbudget!$B21,'NO kostnader'!$A:$A,Aktivitetsbudget!AG$6,'NO kostnader'!$D:$D,"Personal"))*0.06)),0)),(ROUND((((SUMIFS('EU kostnader'!$F:$F,'EU kostnader'!$C:$C,Aktivitetsbudget!$B21,'EU kostnader'!$A:$A,Aktivitetsbudget!AG$6,'EU kostnader'!$D:$D,"Personal"))*0.06)),0)))))</f>
        <v>0</v>
      </c>
      <c r="AH21" s="61">
        <f>IF($AD$4="Nei",0,(IF($A21="Norge",(ROUND((((SUMIFS('NO kostnader'!$O:$O,'NO kostnader'!$C:$C,Aktivitetsbudget!$B21,'NO kostnader'!$A:$A,Aktivitetsbudget!AH$6,'NO kostnader'!$D:$D,"Personal"))*0.06)),0)),(ROUND((((SUMIFS('EU kostnader'!$F:$F,'EU kostnader'!$C:$C,Aktivitetsbudget!$B21,'EU kostnader'!$A:$A,Aktivitetsbudget!AH$6,'EU kostnader'!$D:$D,"Personal"))*0.06)),0)))))</f>
        <v>0</v>
      </c>
      <c r="AI21" s="61">
        <f>IF($AD$4="Nei",0,(IF($A21="Norge",(ROUND((((SUMIFS('NO kostnader'!$O:$O,'NO kostnader'!$C:$C,Aktivitetsbudget!$B21,'NO kostnader'!$A:$A,Aktivitetsbudget!AI$6,'NO kostnader'!$D:$D,"Personal"))*0.06)),0)),(ROUND((((SUMIFS('EU kostnader'!$F:$F,'EU kostnader'!$C:$C,Aktivitetsbudget!$B21,'EU kostnader'!$A:$A,Aktivitetsbudget!AI$6,'EU kostnader'!$D:$D,"Personal"))*0.06)),0)))))</f>
        <v>0</v>
      </c>
      <c r="AJ21" s="61">
        <f>IF($AD$4="Nei",0,(IF($A21="Norge",(ROUND((((SUMIFS('NO kostnader'!$O:$O,'NO kostnader'!$C:$C,Aktivitetsbudget!$B21,'NO kostnader'!$A:$A,Aktivitetsbudget!AJ$6,'NO kostnader'!$D:$D,"Personal"))*0.06)),0)),(ROUND((((SUMIFS('EU kostnader'!$F:$F,'EU kostnader'!$C:$C,Aktivitetsbudget!$B21,'EU kostnader'!$A:$A,Aktivitetsbudget!AJ$6,'EU kostnader'!$D:$D,"Personal"))*0.06)),0)))))</f>
        <v>0</v>
      </c>
      <c r="AK21" s="61">
        <f>IF($AD$4="Nei",0,(IF($A21="Norge",(ROUND((((SUMIFS('NO kostnader'!$O:$O,'NO kostnader'!$C:$C,Aktivitetsbudget!$B21,'NO kostnader'!$A:$A,Aktivitetsbudget!AK$6,'NO kostnader'!$D:$D,"Personal"))*0.06)),0)),(ROUND((((SUMIFS('EU kostnader'!$F:$F,'EU kostnader'!$C:$C,Aktivitetsbudget!$B21,'EU kostnader'!$A:$A,Aktivitetsbudget!AK$6,'EU kostnader'!$D:$D,"Personal"))*0.06)),0)))))</f>
        <v>0</v>
      </c>
      <c r="AL21" s="61">
        <f>IF($AD$4="Nei",0,(IF($A21="Norge",(ROUND((((SUMIFS('NO kostnader'!$O:$O,'NO kostnader'!$C:$C,Aktivitetsbudget!$B21,'NO kostnader'!$A:$A,Aktivitetsbudget!AL$6,'NO kostnader'!$D:$D,"Personal"))*0.06)),0)),(ROUND((((SUMIFS('EU kostnader'!$F:$F,'EU kostnader'!$C:$C,Aktivitetsbudget!$B21,'EU kostnader'!$A:$A,Aktivitetsbudget!AL$6,'EU kostnader'!$D:$D,"Personal"))*0.06)),0)))))</f>
        <v>0</v>
      </c>
    </row>
    <row r="22" spans="1:38" x14ac:dyDescent="0.25">
      <c r="A22" s="56" t="str">
        <f>VLOOKUP(B22,'Set-up'!$BG$35:$BH$79,2,FALSE)</f>
        <v/>
      </c>
      <c r="B22" s="56" t="str">
        <f>IF('Set-up'!BG48="","",'Set-up'!BG48)</f>
        <v/>
      </c>
      <c r="C22" s="57" t="str">
        <f t="shared" si="7"/>
        <v/>
      </c>
      <c r="D22" s="58" t="str">
        <f>IF($B22="","",R22+AC22+(IF($A22="Norge",(SUMIFS('NO kostnader'!$O:$O,'NO kostnader'!$C:$C,Aktivitetsbudget!$B22,'NO kostnader'!$A:$A,Aktivitetsbudget!D$4)),(SUMIFS('EU kostnader'!$F:$F,'EU kostnader'!$C:$C,Aktivitetsbudget!$B22,'EU kostnader'!$A:$A,Aktivitetsbudget!D$4)))))</f>
        <v/>
      </c>
      <c r="E22" s="58" t="str">
        <f>IF($B22="","",S22+AD22+(IF($A22="Norge",(SUMIFS('NO kostnader'!$O:$O,'NO kostnader'!$C:$C,Aktivitetsbudget!$B22,'NO kostnader'!$A:$A,Aktivitetsbudget!E$4)),(SUMIFS('EU kostnader'!$F:$F,'EU kostnader'!$C:$C,Aktivitetsbudget!$B22,'EU kostnader'!$A:$A,Aktivitetsbudget!E$4)))))</f>
        <v/>
      </c>
      <c r="F22" s="58" t="str">
        <f>IF($B22="","",T22+AE22+(IF($A22="Norge",(SUMIFS('NO kostnader'!$O:$O,'NO kostnader'!$C:$C,Aktivitetsbudget!$B22,'NO kostnader'!$A:$A,Aktivitetsbudget!F$4)),(SUMIFS('EU kostnader'!$F:$F,'EU kostnader'!$C:$C,Aktivitetsbudget!$B22,'EU kostnader'!$A:$A,Aktivitetsbudget!F$4)))))</f>
        <v/>
      </c>
      <c r="G22" s="58" t="str">
        <f>IF($B22="","",U22+AF22+(IF($A22="Norge",(SUMIFS('NO kostnader'!$O:$O,'NO kostnader'!$C:$C,Aktivitetsbudget!$B22,'NO kostnader'!$A:$A,Aktivitetsbudget!G$4)),(SUMIFS('EU kostnader'!$F:$F,'EU kostnader'!$C:$C,Aktivitetsbudget!$B22,'EU kostnader'!$A:$A,Aktivitetsbudget!G$4)))))</f>
        <v/>
      </c>
      <c r="H22" s="58" t="str">
        <f>IF($B22="","",V22+AG22+(IF($A22="Norge",(SUMIFS('NO kostnader'!$O:$O,'NO kostnader'!$C:$C,Aktivitetsbudget!$B22,'NO kostnader'!$A:$A,Aktivitetsbudget!H$4)),(SUMIFS('EU kostnader'!$F:$F,'EU kostnader'!$C:$C,Aktivitetsbudget!$B22,'EU kostnader'!$A:$A,Aktivitetsbudget!H$4)))))</f>
        <v/>
      </c>
      <c r="I22" s="58" t="str">
        <f>IF($B22="","",W22+AH22+(IF($A22="Norge",(SUMIFS('NO kostnader'!$O:$O,'NO kostnader'!$C:$C,Aktivitetsbudget!$B22,'NO kostnader'!$A:$A,Aktivitetsbudget!I$4)),(SUMIFS('EU kostnader'!$F:$F,'EU kostnader'!$C:$C,Aktivitetsbudget!$B22,'EU kostnader'!$A:$A,Aktivitetsbudget!I$4)))))</f>
        <v/>
      </c>
      <c r="J22" s="58" t="str">
        <f>IF($B22="","",X22+AI22+(IF($A22="Norge",(SUMIFS('NO kostnader'!$O:$O,'NO kostnader'!$C:$C,Aktivitetsbudget!$B22,'NO kostnader'!$A:$A,Aktivitetsbudget!J$4)),(SUMIFS('EU kostnader'!$F:$F,'EU kostnader'!$C:$C,Aktivitetsbudget!$B22,'EU kostnader'!$A:$A,Aktivitetsbudget!J$4)))))</f>
        <v/>
      </c>
      <c r="K22" s="58" t="str">
        <f>IF($B22="","",Y22+AJ22+(IF($A22="Norge",(SUMIFS('NO kostnader'!$O:$O,'NO kostnader'!$C:$C,Aktivitetsbudget!$B22,'NO kostnader'!$A:$A,Aktivitetsbudget!K$4)),(SUMIFS('EU kostnader'!$F:$F,'EU kostnader'!$C:$C,Aktivitetsbudget!$B22,'EU kostnader'!$A:$A,Aktivitetsbudget!K$4)))))</f>
        <v/>
      </c>
      <c r="L22" s="58" t="str">
        <f>IF($B22="","",Z22+AK22+(IF($A22="Norge",(SUMIFS('NO kostnader'!$O:$O,'NO kostnader'!$C:$C,Aktivitetsbudget!$B22,'NO kostnader'!$A:$A,Aktivitetsbudget!L$4)),(SUMIFS('EU kostnader'!$F:$F,'EU kostnader'!$C:$C,Aktivitetsbudget!$B22,'EU kostnader'!$A:$A,Aktivitetsbudget!L$4)))))</f>
        <v/>
      </c>
      <c r="M22" s="58" t="str">
        <f>IF($B22="","",AA22+AL22+(IF($A22="Norge",(SUMIFS('NO kostnader'!$O:$O,'NO kostnader'!$C:$C,Aktivitetsbudget!$B22,'NO kostnader'!$A:$A,Aktivitetsbudget!M$4)),(SUMIFS('EU kostnader'!$F:$F,'EU kostnader'!$C:$C,Aktivitetsbudget!$B22,'EU kostnader'!$A:$A,Aktivitetsbudget!M$4)))))</f>
        <v/>
      </c>
      <c r="R22" s="61">
        <f>IF($S$4="Nei",0,(IF($A22="Norge",(ROUND((((SUMIFS('NO kostnader'!$O:$O,'NO kostnader'!$C:$C,Aktivitetsbudget!$B22,'NO kostnader'!$A:$A,Aktivitetsbudget!R$6,'NO kostnader'!$D:$D,"Personal"))*0.15)),0)),(ROUND((((SUMIFS('EU kostnader'!$F:$F,'EU kostnader'!$C:$C,Aktivitetsbudget!$B22,'EU kostnader'!$A:$A,Aktivitetsbudget!R$6,'EU kostnader'!$D:$D,"Personal"))*0.15)),0)))))</f>
        <v>0</v>
      </c>
      <c r="S22" s="61">
        <f>IF($S$4="Nei",0,(IF($A22="Norge",(ROUND((((SUMIFS('NO kostnader'!$O:$O,'NO kostnader'!$C:$C,Aktivitetsbudget!$B22,'NO kostnader'!$A:$A,Aktivitetsbudget!S$6,'NO kostnader'!$D:$D,"Personal"))*0.15)),0)),(ROUND((((SUMIFS('EU kostnader'!$F:$F,'EU kostnader'!$C:$C,Aktivitetsbudget!$B22,'EU kostnader'!$A:$A,Aktivitetsbudget!S$6,'EU kostnader'!$D:$D,"Personal"))*0.15)),0)))))</f>
        <v>0</v>
      </c>
      <c r="T22" s="61">
        <f>IF($S$4="Nei",0,(IF($A22="Norge",(ROUND((((SUMIFS('NO kostnader'!$O:$O,'NO kostnader'!$C:$C,Aktivitetsbudget!$B22,'NO kostnader'!$A:$A,Aktivitetsbudget!T$6,'NO kostnader'!$D:$D,"Personal"))*0.15)),0)),(ROUND((((SUMIFS('EU kostnader'!$F:$F,'EU kostnader'!$C:$C,Aktivitetsbudget!$B22,'EU kostnader'!$A:$A,Aktivitetsbudget!T$6,'EU kostnader'!$D:$D,"Personal"))*0.15)),0)))))</f>
        <v>0</v>
      </c>
      <c r="U22" s="61">
        <f>IF($S$4="Nei",0,(IF($A22="Norge",(ROUND((((SUMIFS('NO kostnader'!$O:$O,'NO kostnader'!$C:$C,Aktivitetsbudget!$B22,'NO kostnader'!$A:$A,Aktivitetsbudget!U$6,'NO kostnader'!$D:$D,"Personal"))*0.15)),0)),(ROUND((((SUMIFS('EU kostnader'!$F:$F,'EU kostnader'!$C:$C,Aktivitetsbudget!$B22,'EU kostnader'!$A:$A,Aktivitetsbudget!U$6,'EU kostnader'!$D:$D,"Personal"))*0.15)),0)))))</f>
        <v>0</v>
      </c>
      <c r="V22" s="61">
        <f>IF($S$4="Nei",0,(IF($A22="Norge",(ROUND((((SUMIFS('NO kostnader'!$O:$O,'NO kostnader'!$C:$C,Aktivitetsbudget!$B22,'NO kostnader'!$A:$A,Aktivitetsbudget!V$6,'NO kostnader'!$D:$D,"Personal"))*0.15)),0)),(ROUND((((SUMIFS('EU kostnader'!$F:$F,'EU kostnader'!$C:$C,Aktivitetsbudget!$B22,'EU kostnader'!$A:$A,Aktivitetsbudget!V$6,'EU kostnader'!$D:$D,"Personal"))*0.15)),0)))))</f>
        <v>0</v>
      </c>
      <c r="W22" s="61">
        <f>IF($S$4="Nei",0,(IF($A22="Norge",(ROUND((((SUMIFS('NO kostnader'!$O:$O,'NO kostnader'!$C:$C,Aktivitetsbudget!$B22,'NO kostnader'!$A:$A,Aktivitetsbudget!W$6,'NO kostnader'!$D:$D,"Personal"))*0.15)),0)),(ROUND((((SUMIFS('EU kostnader'!$F:$F,'EU kostnader'!$C:$C,Aktivitetsbudget!$B22,'EU kostnader'!$A:$A,Aktivitetsbudget!W$6,'EU kostnader'!$D:$D,"Personal"))*0.15)),0)))))</f>
        <v>0</v>
      </c>
      <c r="X22" s="61">
        <f>IF($S$4="Nei",0,(IF($A22="Norge",(ROUND((((SUMIFS('NO kostnader'!$O:$O,'NO kostnader'!$C:$C,Aktivitetsbudget!$B22,'NO kostnader'!$A:$A,Aktivitetsbudget!X$6,'NO kostnader'!$D:$D,"Personal"))*0.15)),0)),(ROUND((((SUMIFS('EU kostnader'!$F:$F,'EU kostnader'!$C:$C,Aktivitetsbudget!$B22,'EU kostnader'!$A:$A,Aktivitetsbudget!X$6,'EU kostnader'!$D:$D,"Personal"))*0.15)),0)))))</f>
        <v>0</v>
      </c>
      <c r="Y22" s="61">
        <f>IF($S$4="Nei",0,(IF($A22="Norge",(ROUND((((SUMIFS('NO kostnader'!$O:$O,'NO kostnader'!$C:$C,Aktivitetsbudget!$B22,'NO kostnader'!$A:$A,Aktivitetsbudget!Y$6,'NO kostnader'!$D:$D,"Personal"))*0.15)),0)),(ROUND((((SUMIFS('EU kostnader'!$F:$F,'EU kostnader'!$C:$C,Aktivitetsbudget!$B22,'EU kostnader'!$A:$A,Aktivitetsbudget!Y$6,'EU kostnader'!$D:$D,"Personal"))*0.15)),0)))))</f>
        <v>0</v>
      </c>
      <c r="Z22" s="61">
        <f>IF($S$4="Nei",0,(IF($A22="Norge",(ROUND((((SUMIFS('NO kostnader'!$O:$O,'NO kostnader'!$C:$C,Aktivitetsbudget!$B22,'NO kostnader'!$A:$A,Aktivitetsbudget!Z$6,'NO kostnader'!$D:$D,"Personal"))*0.15)),0)),(ROUND((((SUMIFS('EU kostnader'!$F:$F,'EU kostnader'!$C:$C,Aktivitetsbudget!$B22,'EU kostnader'!$A:$A,Aktivitetsbudget!Z$6,'EU kostnader'!$D:$D,"Personal"))*0.15)),0)))))</f>
        <v>0</v>
      </c>
      <c r="AA22" s="61">
        <f>IF($S$4="Nei",0,(IF($A22="Norge",(ROUND((((SUMIFS('NO kostnader'!$O:$O,'NO kostnader'!$C:$C,Aktivitetsbudget!$B22,'NO kostnader'!$A:$A,Aktivitetsbudget!AA$6,'NO kostnader'!$D:$D,"Personal"))*0.15)),0)),(ROUND((((SUMIFS('EU kostnader'!$F:$F,'EU kostnader'!$C:$C,Aktivitetsbudget!$B22,'EU kostnader'!$A:$A,Aktivitetsbudget!AA$6,'EU kostnader'!$D:$D,"Personal"))*0.15)),0)))))</f>
        <v>0</v>
      </c>
      <c r="AC22" s="61">
        <f>IF($AD$4="Nei",0,(IF($A22="Norge",(ROUND((((SUMIFS('NO kostnader'!$O:$O,'NO kostnader'!$C:$C,Aktivitetsbudget!$B22,'NO kostnader'!$A:$A,Aktivitetsbudget!AC$6,'NO kostnader'!$D:$D,"Personal"))*0.06)),0)),(ROUND((((SUMIFS('EU kostnader'!$F:$F,'EU kostnader'!$C:$C,Aktivitetsbudget!$B22,'EU kostnader'!$A:$A,Aktivitetsbudget!AC$6,'EU kostnader'!$D:$D,"Personal"))*0.06)),0)))))</f>
        <v>0</v>
      </c>
      <c r="AD22" s="61">
        <f>IF($AD$4="Nei",0,(IF($A22="Norge",(ROUND((((SUMIFS('NO kostnader'!$O:$O,'NO kostnader'!$C:$C,Aktivitetsbudget!$B22,'NO kostnader'!$A:$A,Aktivitetsbudget!AD$6,'NO kostnader'!$D:$D,"Personal"))*0.06)),0)),(ROUND((((SUMIFS('EU kostnader'!$F:$F,'EU kostnader'!$C:$C,Aktivitetsbudget!$B22,'EU kostnader'!$A:$A,Aktivitetsbudget!AD$6,'EU kostnader'!$D:$D,"Personal"))*0.06)),0)))))</f>
        <v>0</v>
      </c>
      <c r="AE22" s="61">
        <f>IF($AD$4="Nei",0,(IF($A22="Norge",(ROUND((((SUMIFS('NO kostnader'!$O:$O,'NO kostnader'!$C:$C,Aktivitetsbudget!$B22,'NO kostnader'!$A:$A,Aktivitetsbudget!AE$6,'NO kostnader'!$D:$D,"Personal"))*0.06)),0)),(ROUND((((SUMIFS('EU kostnader'!$F:$F,'EU kostnader'!$C:$C,Aktivitetsbudget!$B22,'EU kostnader'!$A:$A,Aktivitetsbudget!AE$6,'EU kostnader'!$D:$D,"Personal"))*0.06)),0)))))</f>
        <v>0</v>
      </c>
      <c r="AF22" s="61">
        <f>IF($AD$4="Nei",0,(IF($A22="Norge",(ROUND((((SUMIFS('NO kostnader'!$O:$O,'NO kostnader'!$C:$C,Aktivitetsbudget!$B22,'NO kostnader'!$A:$A,Aktivitetsbudget!AF$6,'NO kostnader'!$D:$D,"Personal"))*0.06)),0)),(ROUND((((SUMIFS('EU kostnader'!$F:$F,'EU kostnader'!$C:$C,Aktivitetsbudget!$B22,'EU kostnader'!$A:$A,Aktivitetsbudget!AF$6,'EU kostnader'!$D:$D,"Personal"))*0.06)),0)))))</f>
        <v>0</v>
      </c>
      <c r="AG22" s="61">
        <f>IF($AD$4="Nei",0,(IF($A22="Norge",(ROUND((((SUMIFS('NO kostnader'!$O:$O,'NO kostnader'!$C:$C,Aktivitetsbudget!$B22,'NO kostnader'!$A:$A,Aktivitetsbudget!AG$6,'NO kostnader'!$D:$D,"Personal"))*0.06)),0)),(ROUND((((SUMIFS('EU kostnader'!$F:$F,'EU kostnader'!$C:$C,Aktivitetsbudget!$B22,'EU kostnader'!$A:$A,Aktivitetsbudget!AG$6,'EU kostnader'!$D:$D,"Personal"))*0.06)),0)))))</f>
        <v>0</v>
      </c>
      <c r="AH22" s="61">
        <f>IF($AD$4="Nei",0,(IF($A22="Norge",(ROUND((((SUMIFS('NO kostnader'!$O:$O,'NO kostnader'!$C:$C,Aktivitetsbudget!$B22,'NO kostnader'!$A:$A,Aktivitetsbudget!AH$6,'NO kostnader'!$D:$D,"Personal"))*0.06)),0)),(ROUND((((SUMIFS('EU kostnader'!$F:$F,'EU kostnader'!$C:$C,Aktivitetsbudget!$B22,'EU kostnader'!$A:$A,Aktivitetsbudget!AH$6,'EU kostnader'!$D:$D,"Personal"))*0.06)),0)))))</f>
        <v>0</v>
      </c>
      <c r="AI22" s="61">
        <f>IF($AD$4="Nei",0,(IF($A22="Norge",(ROUND((((SUMIFS('NO kostnader'!$O:$O,'NO kostnader'!$C:$C,Aktivitetsbudget!$B22,'NO kostnader'!$A:$A,Aktivitetsbudget!AI$6,'NO kostnader'!$D:$D,"Personal"))*0.06)),0)),(ROUND((((SUMIFS('EU kostnader'!$F:$F,'EU kostnader'!$C:$C,Aktivitetsbudget!$B22,'EU kostnader'!$A:$A,Aktivitetsbudget!AI$6,'EU kostnader'!$D:$D,"Personal"))*0.06)),0)))))</f>
        <v>0</v>
      </c>
      <c r="AJ22" s="61">
        <f>IF($AD$4="Nei",0,(IF($A22="Norge",(ROUND((((SUMIFS('NO kostnader'!$O:$O,'NO kostnader'!$C:$C,Aktivitetsbudget!$B22,'NO kostnader'!$A:$A,Aktivitetsbudget!AJ$6,'NO kostnader'!$D:$D,"Personal"))*0.06)),0)),(ROUND((((SUMIFS('EU kostnader'!$F:$F,'EU kostnader'!$C:$C,Aktivitetsbudget!$B22,'EU kostnader'!$A:$A,Aktivitetsbudget!AJ$6,'EU kostnader'!$D:$D,"Personal"))*0.06)),0)))))</f>
        <v>0</v>
      </c>
      <c r="AK22" s="61">
        <f>IF($AD$4="Nei",0,(IF($A22="Norge",(ROUND((((SUMIFS('NO kostnader'!$O:$O,'NO kostnader'!$C:$C,Aktivitetsbudget!$B22,'NO kostnader'!$A:$A,Aktivitetsbudget!AK$6,'NO kostnader'!$D:$D,"Personal"))*0.06)),0)),(ROUND((((SUMIFS('EU kostnader'!$F:$F,'EU kostnader'!$C:$C,Aktivitetsbudget!$B22,'EU kostnader'!$A:$A,Aktivitetsbudget!AK$6,'EU kostnader'!$D:$D,"Personal"))*0.06)),0)))))</f>
        <v>0</v>
      </c>
      <c r="AL22" s="61">
        <f>IF($AD$4="Nei",0,(IF($A22="Norge",(ROUND((((SUMIFS('NO kostnader'!$O:$O,'NO kostnader'!$C:$C,Aktivitetsbudget!$B22,'NO kostnader'!$A:$A,Aktivitetsbudget!AL$6,'NO kostnader'!$D:$D,"Personal"))*0.06)),0)),(ROUND((((SUMIFS('EU kostnader'!$F:$F,'EU kostnader'!$C:$C,Aktivitetsbudget!$B22,'EU kostnader'!$A:$A,Aktivitetsbudget!AL$6,'EU kostnader'!$D:$D,"Personal"))*0.06)),0)))))</f>
        <v>0</v>
      </c>
    </row>
    <row r="23" spans="1:38" x14ac:dyDescent="0.25">
      <c r="A23" s="56" t="str">
        <f>VLOOKUP(B23,'Set-up'!$BG$35:$BH$79,2,FALSE)</f>
        <v/>
      </c>
      <c r="B23" s="56" t="str">
        <f>IF('Set-up'!BG49="","",'Set-up'!BG49)</f>
        <v/>
      </c>
      <c r="C23" s="57" t="str">
        <f t="shared" si="7"/>
        <v/>
      </c>
      <c r="D23" s="58" t="str">
        <f>IF($B23="","",R23+AC23+(IF($A23="Norge",(SUMIFS('NO kostnader'!$O:$O,'NO kostnader'!$C:$C,Aktivitetsbudget!$B23,'NO kostnader'!$A:$A,Aktivitetsbudget!D$4)),(SUMIFS('EU kostnader'!$F:$F,'EU kostnader'!$C:$C,Aktivitetsbudget!$B23,'EU kostnader'!$A:$A,Aktivitetsbudget!D$4)))))</f>
        <v/>
      </c>
      <c r="E23" s="58" t="str">
        <f>IF($B23="","",S23+AD23+(IF($A23="Norge",(SUMIFS('NO kostnader'!$O:$O,'NO kostnader'!$C:$C,Aktivitetsbudget!$B23,'NO kostnader'!$A:$A,Aktivitetsbudget!E$4)),(SUMIFS('EU kostnader'!$F:$F,'EU kostnader'!$C:$C,Aktivitetsbudget!$B23,'EU kostnader'!$A:$A,Aktivitetsbudget!E$4)))))</f>
        <v/>
      </c>
      <c r="F23" s="58" t="str">
        <f>IF($B23="","",T23+AE23+(IF($A23="Norge",(SUMIFS('NO kostnader'!$O:$O,'NO kostnader'!$C:$C,Aktivitetsbudget!$B23,'NO kostnader'!$A:$A,Aktivitetsbudget!F$4)),(SUMIFS('EU kostnader'!$F:$F,'EU kostnader'!$C:$C,Aktivitetsbudget!$B23,'EU kostnader'!$A:$A,Aktivitetsbudget!F$4)))))</f>
        <v/>
      </c>
      <c r="G23" s="58" t="str">
        <f>IF($B23="","",U23+AF23+(IF($A23="Norge",(SUMIFS('NO kostnader'!$O:$O,'NO kostnader'!$C:$C,Aktivitetsbudget!$B23,'NO kostnader'!$A:$A,Aktivitetsbudget!G$4)),(SUMIFS('EU kostnader'!$F:$F,'EU kostnader'!$C:$C,Aktivitetsbudget!$B23,'EU kostnader'!$A:$A,Aktivitetsbudget!G$4)))))</f>
        <v/>
      </c>
      <c r="H23" s="58" t="str">
        <f>IF($B23="","",V23+AG23+(IF($A23="Norge",(SUMIFS('NO kostnader'!$O:$O,'NO kostnader'!$C:$C,Aktivitetsbudget!$B23,'NO kostnader'!$A:$A,Aktivitetsbudget!H$4)),(SUMIFS('EU kostnader'!$F:$F,'EU kostnader'!$C:$C,Aktivitetsbudget!$B23,'EU kostnader'!$A:$A,Aktivitetsbudget!H$4)))))</f>
        <v/>
      </c>
      <c r="I23" s="58" t="str">
        <f>IF($B23="","",W23+AH23+(IF($A23="Norge",(SUMIFS('NO kostnader'!$O:$O,'NO kostnader'!$C:$C,Aktivitetsbudget!$B23,'NO kostnader'!$A:$A,Aktivitetsbudget!I$4)),(SUMIFS('EU kostnader'!$F:$F,'EU kostnader'!$C:$C,Aktivitetsbudget!$B23,'EU kostnader'!$A:$A,Aktivitetsbudget!I$4)))))</f>
        <v/>
      </c>
      <c r="J23" s="58" t="str">
        <f>IF($B23="","",X23+AI23+(IF($A23="Norge",(SUMIFS('NO kostnader'!$O:$O,'NO kostnader'!$C:$C,Aktivitetsbudget!$B23,'NO kostnader'!$A:$A,Aktivitetsbudget!J$4)),(SUMIFS('EU kostnader'!$F:$F,'EU kostnader'!$C:$C,Aktivitetsbudget!$B23,'EU kostnader'!$A:$A,Aktivitetsbudget!J$4)))))</f>
        <v/>
      </c>
      <c r="K23" s="58" t="str">
        <f>IF($B23="","",Y23+AJ23+(IF($A23="Norge",(SUMIFS('NO kostnader'!$O:$O,'NO kostnader'!$C:$C,Aktivitetsbudget!$B23,'NO kostnader'!$A:$A,Aktivitetsbudget!K$4)),(SUMIFS('EU kostnader'!$F:$F,'EU kostnader'!$C:$C,Aktivitetsbudget!$B23,'EU kostnader'!$A:$A,Aktivitetsbudget!K$4)))))</f>
        <v/>
      </c>
      <c r="L23" s="58" t="str">
        <f>IF($B23="","",Z23+AK23+(IF($A23="Norge",(SUMIFS('NO kostnader'!$O:$O,'NO kostnader'!$C:$C,Aktivitetsbudget!$B23,'NO kostnader'!$A:$A,Aktivitetsbudget!L$4)),(SUMIFS('EU kostnader'!$F:$F,'EU kostnader'!$C:$C,Aktivitetsbudget!$B23,'EU kostnader'!$A:$A,Aktivitetsbudget!L$4)))))</f>
        <v/>
      </c>
      <c r="M23" s="58" t="str">
        <f>IF($B23="","",AA23+AL23+(IF($A23="Norge",(SUMIFS('NO kostnader'!$O:$O,'NO kostnader'!$C:$C,Aktivitetsbudget!$B23,'NO kostnader'!$A:$A,Aktivitetsbudget!M$4)),(SUMIFS('EU kostnader'!$F:$F,'EU kostnader'!$C:$C,Aktivitetsbudget!$B23,'EU kostnader'!$A:$A,Aktivitetsbudget!M$4)))))</f>
        <v/>
      </c>
      <c r="R23" s="61">
        <f>IF($S$4="Nei",0,(IF($A23="Norge",(ROUND((((SUMIFS('NO kostnader'!$O:$O,'NO kostnader'!$C:$C,Aktivitetsbudget!$B23,'NO kostnader'!$A:$A,Aktivitetsbudget!R$6,'NO kostnader'!$D:$D,"Personal"))*0.15)),0)),(ROUND((((SUMIFS('EU kostnader'!$F:$F,'EU kostnader'!$C:$C,Aktivitetsbudget!$B23,'EU kostnader'!$A:$A,Aktivitetsbudget!R$6,'EU kostnader'!$D:$D,"Personal"))*0.15)),0)))))</f>
        <v>0</v>
      </c>
      <c r="S23" s="61">
        <f>IF($S$4="Nei",0,(IF($A23="Norge",(ROUND((((SUMIFS('NO kostnader'!$O:$O,'NO kostnader'!$C:$C,Aktivitetsbudget!$B23,'NO kostnader'!$A:$A,Aktivitetsbudget!S$6,'NO kostnader'!$D:$D,"Personal"))*0.15)),0)),(ROUND((((SUMIFS('EU kostnader'!$F:$F,'EU kostnader'!$C:$C,Aktivitetsbudget!$B23,'EU kostnader'!$A:$A,Aktivitetsbudget!S$6,'EU kostnader'!$D:$D,"Personal"))*0.15)),0)))))</f>
        <v>0</v>
      </c>
      <c r="T23" s="61">
        <f>IF($S$4="Nei",0,(IF($A23="Norge",(ROUND((((SUMIFS('NO kostnader'!$O:$O,'NO kostnader'!$C:$C,Aktivitetsbudget!$B23,'NO kostnader'!$A:$A,Aktivitetsbudget!T$6,'NO kostnader'!$D:$D,"Personal"))*0.15)),0)),(ROUND((((SUMIFS('EU kostnader'!$F:$F,'EU kostnader'!$C:$C,Aktivitetsbudget!$B23,'EU kostnader'!$A:$A,Aktivitetsbudget!T$6,'EU kostnader'!$D:$D,"Personal"))*0.15)),0)))))</f>
        <v>0</v>
      </c>
      <c r="U23" s="61">
        <f>IF($S$4="Nei",0,(IF($A23="Norge",(ROUND((((SUMIFS('NO kostnader'!$O:$O,'NO kostnader'!$C:$C,Aktivitetsbudget!$B23,'NO kostnader'!$A:$A,Aktivitetsbudget!U$6,'NO kostnader'!$D:$D,"Personal"))*0.15)),0)),(ROUND((((SUMIFS('EU kostnader'!$F:$F,'EU kostnader'!$C:$C,Aktivitetsbudget!$B23,'EU kostnader'!$A:$A,Aktivitetsbudget!U$6,'EU kostnader'!$D:$D,"Personal"))*0.15)),0)))))</f>
        <v>0</v>
      </c>
      <c r="V23" s="61">
        <f>IF($S$4="Nei",0,(IF($A23="Norge",(ROUND((((SUMIFS('NO kostnader'!$O:$O,'NO kostnader'!$C:$C,Aktivitetsbudget!$B23,'NO kostnader'!$A:$A,Aktivitetsbudget!V$6,'NO kostnader'!$D:$D,"Personal"))*0.15)),0)),(ROUND((((SUMIFS('EU kostnader'!$F:$F,'EU kostnader'!$C:$C,Aktivitetsbudget!$B23,'EU kostnader'!$A:$A,Aktivitetsbudget!V$6,'EU kostnader'!$D:$D,"Personal"))*0.15)),0)))))</f>
        <v>0</v>
      </c>
      <c r="W23" s="61">
        <f>IF($S$4="Nei",0,(IF($A23="Norge",(ROUND((((SUMIFS('NO kostnader'!$O:$O,'NO kostnader'!$C:$C,Aktivitetsbudget!$B23,'NO kostnader'!$A:$A,Aktivitetsbudget!W$6,'NO kostnader'!$D:$D,"Personal"))*0.15)),0)),(ROUND((((SUMIFS('EU kostnader'!$F:$F,'EU kostnader'!$C:$C,Aktivitetsbudget!$B23,'EU kostnader'!$A:$A,Aktivitetsbudget!W$6,'EU kostnader'!$D:$D,"Personal"))*0.15)),0)))))</f>
        <v>0</v>
      </c>
      <c r="X23" s="61">
        <f>IF($S$4="Nei",0,(IF($A23="Norge",(ROUND((((SUMIFS('NO kostnader'!$O:$O,'NO kostnader'!$C:$C,Aktivitetsbudget!$B23,'NO kostnader'!$A:$A,Aktivitetsbudget!X$6,'NO kostnader'!$D:$D,"Personal"))*0.15)),0)),(ROUND((((SUMIFS('EU kostnader'!$F:$F,'EU kostnader'!$C:$C,Aktivitetsbudget!$B23,'EU kostnader'!$A:$A,Aktivitetsbudget!X$6,'EU kostnader'!$D:$D,"Personal"))*0.15)),0)))))</f>
        <v>0</v>
      </c>
      <c r="Y23" s="61">
        <f>IF($S$4="Nei",0,(IF($A23="Norge",(ROUND((((SUMIFS('NO kostnader'!$O:$O,'NO kostnader'!$C:$C,Aktivitetsbudget!$B23,'NO kostnader'!$A:$A,Aktivitetsbudget!Y$6,'NO kostnader'!$D:$D,"Personal"))*0.15)),0)),(ROUND((((SUMIFS('EU kostnader'!$F:$F,'EU kostnader'!$C:$C,Aktivitetsbudget!$B23,'EU kostnader'!$A:$A,Aktivitetsbudget!Y$6,'EU kostnader'!$D:$D,"Personal"))*0.15)),0)))))</f>
        <v>0</v>
      </c>
      <c r="Z23" s="61">
        <f>IF($S$4="Nei",0,(IF($A23="Norge",(ROUND((((SUMIFS('NO kostnader'!$O:$O,'NO kostnader'!$C:$C,Aktivitetsbudget!$B23,'NO kostnader'!$A:$A,Aktivitetsbudget!Z$6,'NO kostnader'!$D:$D,"Personal"))*0.15)),0)),(ROUND((((SUMIFS('EU kostnader'!$F:$F,'EU kostnader'!$C:$C,Aktivitetsbudget!$B23,'EU kostnader'!$A:$A,Aktivitetsbudget!Z$6,'EU kostnader'!$D:$D,"Personal"))*0.15)),0)))))</f>
        <v>0</v>
      </c>
      <c r="AA23" s="61">
        <f>IF($S$4="Nei",0,(IF($A23="Norge",(ROUND((((SUMIFS('NO kostnader'!$O:$O,'NO kostnader'!$C:$C,Aktivitetsbudget!$B23,'NO kostnader'!$A:$A,Aktivitetsbudget!AA$6,'NO kostnader'!$D:$D,"Personal"))*0.15)),0)),(ROUND((((SUMIFS('EU kostnader'!$F:$F,'EU kostnader'!$C:$C,Aktivitetsbudget!$B23,'EU kostnader'!$A:$A,Aktivitetsbudget!AA$6,'EU kostnader'!$D:$D,"Personal"))*0.15)),0)))))</f>
        <v>0</v>
      </c>
      <c r="AC23" s="61">
        <f>IF($AD$4="Nei",0,(IF($A23="Norge",(ROUND((((SUMIFS('NO kostnader'!$O:$O,'NO kostnader'!$C:$C,Aktivitetsbudget!$B23,'NO kostnader'!$A:$A,Aktivitetsbudget!AC$6,'NO kostnader'!$D:$D,"Personal"))*0.06)),0)),(ROUND((((SUMIFS('EU kostnader'!$F:$F,'EU kostnader'!$C:$C,Aktivitetsbudget!$B23,'EU kostnader'!$A:$A,Aktivitetsbudget!AC$6,'EU kostnader'!$D:$D,"Personal"))*0.06)),0)))))</f>
        <v>0</v>
      </c>
      <c r="AD23" s="61">
        <f>IF($AD$4="Nei",0,(IF($A23="Norge",(ROUND((((SUMIFS('NO kostnader'!$O:$O,'NO kostnader'!$C:$C,Aktivitetsbudget!$B23,'NO kostnader'!$A:$A,Aktivitetsbudget!AD$6,'NO kostnader'!$D:$D,"Personal"))*0.06)),0)),(ROUND((((SUMIFS('EU kostnader'!$F:$F,'EU kostnader'!$C:$C,Aktivitetsbudget!$B23,'EU kostnader'!$A:$A,Aktivitetsbudget!AD$6,'EU kostnader'!$D:$D,"Personal"))*0.06)),0)))))</f>
        <v>0</v>
      </c>
      <c r="AE23" s="61">
        <f>IF($AD$4="Nei",0,(IF($A23="Norge",(ROUND((((SUMIFS('NO kostnader'!$O:$O,'NO kostnader'!$C:$C,Aktivitetsbudget!$B23,'NO kostnader'!$A:$A,Aktivitetsbudget!AE$6,'NO kostnader'!$D:$D,"Personal"))*0.06)),0)),(ROUND((((SUMIFS('EU kostnader'!$F:$F,'EU kostnader'!$C:$C,Aktivitetsbudget!$B23,'EU kostnader'!$A:$A,Aktivitetsbudget!AE$6,'EU kostnader'!$D:$D,"Personal"))*0.06)),0)))))</f>
        <v>0</v>
      </c>
      <c r="AF23" s="61">
        <f>IF($AD$4="Nei",0,(IF($A23="Norge",(ROUND((((SUMIFS('NO kostnader'!$O:$O,'NO kostnader'!$C:$C,Aktivitetsbudget!$B23,'NO kostnader'!$A:$A,Aktivitetsbudget!AF$6,'NO kostnader'!$D:$D,"Personal"))*0.06)),0)),(ROUND((((SUMIFS('EU kostnader'!$F:$F,'EU kostnader'!$C:$C,Aktivitetsbudget!$B23,'EU kostnader'!$A:$A,Aktivitetsbudget!AF$6,'EU kostnader'!$D:$D,"Personal"))*0.06)),0)))))</f>
        <v>0</v>
      </c>
      <c r="AG23" s="61">
        <f>IF($AD$4="Nei",0,(IF($A23="Norge",(ROUND((((SUMIFS('NO kostnader'!$O:$O,'NO kostnader'!$C:$C,Aktivitetsbudget!$B23,'NO kostnader'!$A:$A,Aktivitetsbudget!AG$6,'NO kostnader'!$D:$D,"Personal"))*0.06)),0)),(ROUND((((SUMIFS('EU kostnader'!$F:$F,'EU kostnader'!$C:$C,Aktivitetsbudget!$B23,'EU kostnader'!$A:$A,Aktivitetsbudget!AG$6,'EU kostnader'!$D:$D,"Personal"))*0.06)),0)))))</f>
        <v>0</v>
      </c>
      <c r="AH23" s="61">
        <f>IF($AD$4="Nei",0,(IF($A23="Norge",(ROUND((((SUMIFS('NO kostnader'!$O:$O,'NO kostnader'!$C:$C,Aktivitetsbudget!$B23,'NO kostnader'!$A:$A,Aktivitetsbudget!AH$6,'NO kostnader'!$D:$D,"Personal"))*0.06)),0)),(ROUND((((SUMIFS('EU kostnader'!$F:$F,'EU kostnader'!$C:$C,Aktivitetsbudget!$B23,'EU kostnader'!$A:$A,Aktivitetsbudget!AH$6,'EU kostnader'!$D:$D,"Personal"))*0.06)),0)))))</f>
        <v>0</v>
      </c>
      <c r="AI23" s="61">
        <f>IF($AD$4="Nei",0,(IF($A23="Norge",(ROUND((((SUMIFS('NO kostnader'!$O:$O,'NO kostnader'!$C:$C,Aktivitetsbudget!$B23,'NO kostnader'!$A:$A,Aktivitetsbudget!AI$6,'NO kostnader'!$D:$D,"Personal"))*0.06)),0)),(ROUND((((SUMIFS('EU kostnader'!$F:$F,'EU kostnader'!$C:$C,Aktivitetsbudget!$B23,'EU kostnader'!$A:$A,Aktivitetsbudget!AI$6,'EU kostnader'!$D:$D,"Personal"))*0.06)),0)))))</f>
        <v>0</v>
      </c>
      <c r="AJ23" s="61">
        <f>IF($AD$4="Nei",0,(IF($A23="Norge",(ROUND((((SUMIFS('NO kostnader'!$O:$O,'NO kostnader'!$C:$C,Aktivitetsbudget!$B23,'NO kostnader'!$A:$A,Aktivitetsbudget!AJ$6,'NO kostnader'!$D:$D,"Personal"))*0.06)),0)),(ROUND((((SUMIFS('EU kostnader'!$F:$F,'EU kostnader'!$C:$C,Aktivitetsbudget!$B23,'EU kostnader'!$A:$A,Aktivitetsbudget!AJ$6,'EU kostnader'!$D:$D,"Personal"))*0.06)),0)))))</f>
        <v>0</v>
      </c>
      <c r="AK23" s="61">
        <f>IF($AD$4="Nei",0,(IF($A23="Norge",(ROUND((((SUMIFS('NO kostnader'!$O:$O,'NO kostnader'!$C:$C,Aktivitetsbudget!$B23,'NO kostnader'!$A:$A,Aktivitetsbudget!AK$6,'NO kostnader'!$D:$D,"Personal"))*0.06)),0)),(ROUND((((SUMIFS('EU kostnader'!$F:$F,'EU kostnader'!$C:$C,Aktivitetsbudget!$B23,'EU kostnader'!$A:$A,Aktivitetsbudget!AK$6,'EU kostnader'!$D:$D,"Personal"))*0.06)),0)))))</f>
        <v>0</v>
      </c>
      <c r="AL23" s="61">
        <f>IF($AD$4="Nei",0,(IF($A23="Norge",(ROUND((((SUMIFS('NO kostnader'!$O:$O,'NO kostnader'!$C:$C,Aktivitetsbudget!$B23,'NO kostnader'!$A:$A,Aktivitetsbudget!AL$6,'NO kostnader'!$D:$D,"Personal"))*0.06)),0)),(ROUND((((SUMIFS('EU kostnader'!$F:$F,'EU kostnader'!$C:$C,Aktivitetsbudget!$B23,'EU kostnader'!$A:$A,Aktivitetsbudget!AL$6,'EU kostnader'!$D:$D,"Personal"))*0.06)),0)))))</f>
        <v>0</v>
      </c>
    </row>
    <row r="24" spans="1:38" x14ac:dyDescent="0.25">
      <c r="A24" s="56" t="str">
        <f>VLOOKUP(B24,'Set-up'!$BG$35:$BH$79,2,FALSE)</f>
        <v/>
      </c>
      <c r="B24" s="56" t="str">
        <f>IF('Set-up'!BG50="","",'Set-up'!BG50)</f>
        <v/>
      </c>
      <c r="C24" s="57" t="str">
        <f t="shared" si="7"/>
        <v/>
      </c>
      <c r="D24" s="58" t="str">
        <f>IF($B24="","",R24+AC24+(IF($A24="Norge",(SUMIFS('NO kostnader'!$O:$O,'NO kostnader'!$C:$C,Aktivitetsbudget!$B24,'NO kostnader'!$A:$A,Aktivitetsbudget!D$4)),(SUMIFS('EU kostnader'!$F:$F,'EU kostnader'!$C:$C,Aktivitetsbudget!$B24,'EU kostnader'!$A:$A,Aktivitetsbudget!D$4)))))</f>
        <v/>
      </c>
      <c r="E24" s="58" t="str">
        <f>IF($B24="","",S24+AD24+(IF($A24="Norge",(SUMIFS('NO kostnader'!$O:$O,'NO kostnader'!$C:$C,Aktivitetsbudget!$B24,'NO kostnader'!$A:$A,Aktivitetsbudget!E$4)),(SUMIFS('EU kostnader'!$F:$F,'EU kostnader'!$C:$C,Aktivitetsbudget!$B24,'EU kostnader'!$A:$A,Aktivitetsbudget!E$4)))))</f>
        <v/>
      </c>
      <c r="F24" s="58" t="str">
        <f>IF($B24="","",T24+AE24+(IF($A24="Norge",(SUMIFS('NO kostnader'!$O:$O,'NO kostnader'!$C:$C,Aktivitetsbudget!$B24,'NO kostnader'!$A:$A,Aktivitetsbudget!F$4)),(SUMIFS('EU kostnader'!$F:$F,'EU kostnader'!$C:$C,Aktivitetsbudget!$B24,'EU kostnader'!$A:$A,Aktivitetsbudget!F$4)))))</f>
        <v/>
      </c>
      <c r="G24" s="58" t="str">
        <f>IF($B24="","",U24+AF24+(IF($A24="Norge",(SUMIFS('NO kostnader'!$O:$O,'NO kostnader'!$C:$C,Aktivitetsbudget!$B24,'NO kostnader'!$A:$A,Aktivitetsbudget!G$4)),(SUMIFS('EU kostnader'!$F:$F,'EU kostnader'!$C:$C,Aktivitetsbudget!$B24,'EU kostnader'!$A:$A,Aktivitetsbudget!G$4)))))</f>
        <v/>
      </c>
      <c r="H24" s="58" t="str">
        <f>IF($B24="","",V24+AG24+(IF($A24="Norge",(SUMIFS('NO kostnader'!$O:$O,'NO kostnader'!$C:$C,Aktivitetsbudget!$B24,'NO kostnader'!$A:$A,Aktivitetsbudget!H$4)),(SUMIFS('EU kostnader'!$F:$F,'EU kostnader'!$C:$C,Aktivitetsbudget!$B24,'EU kostnader'!$A:$A,Aktivitetsbudget!H$4)))))</f>
        <v/>
      </c>
      <c r="I24" s="58" t="str">
        <f>IF($B24="","",W24+AH24+(IF($A24="Norge",(SUMIFS('NO kostnader'!$O:$O,'NO kostnader'!$C:$C,Aktivitetsbudget!$B24,'NO kostnader'!$A:$A,Aktivitetsbudget!I$4)),(SUMIFS('EU kostnader'!$F:$F,'EU kostnader'!$C:$C,Aktivitetsbudget!$B24,'EU kostnader'!$A:$A,Aktivitetsbudget!I$4)))))</f>
        <v/>
      </c>
      <c r="J24" s="58" t="str">
        <f>IF($B24="","",X24+AI24+(IF($A24="Norge",(SUMIFS('NO kostnader'!$O:$O,'NO kostnader'!$C:$C,Aktivitetsbudget!$B24,'NO kostnader'!$A:$A,Aktivitetsbudget!J$4)),(SUMIFS('EU kostnader'!$F:$F,'EU kostnader'!$C:$C,Aktivitetsbudget!$B24,'EU kostnader'!$A:$A,Aktivitetsbudget!J$4)))))</f>
        <v/>
      </c>
      <c r="K24" s="58" t="str">
        <f>IF($B24="","",Y24+AJ24+(IF($A24="Norge",(SUMIFS('NO kostnader'!$O:$O,'NO kostnader'!$C:$C,Aktivitetsbudget!$B24,'NO kostnader'!$A:$A,Aktivitetsbudget!K$4)),(SUMIFS('EU kostnader'!$F:$F,'EU kostnader'!$C:$C,Aktivitetsbudget!$B24,'EU kostnader'!$A:$A,Aktivitetsbudget!K$4)))))</f>
        <v/>
      </c>
      <c r="L24" s="58" t="str">
        <f>IF($B24="","",Z24+AK24+(IF($A24="Norge",(SUMIFS('NO kostnader'!$O:$O,'NO kostnader'!$C:$C,Aktivitetsbudget!$B24,'NO kostnader'!$A:$A,Aktivitetsbudget!L$4)),(SUMIFS('EU kostnader'!$F:$F,'EU kostnader'!$C:$C,Aktivitetsbudget!$B24,'EU kostnader'!$A:$A,Aktivitetsbudget!L$4)))))</f>
        <v/>
      </c>
      <c r="M24" s="58" t="str">
        <f>IF($B24="","",AA24+AL24+(IF($A24="Norge",(SUMIFS('NO kostnader'!$O:$O,'NO kostnader'!$C:$C,Aktivitetsbudget!$B24,'NO kostnader'!$A:$A,Aktivitetsbudget!M$4)),(SUMIFS('EU kostnader'!$F:$F,'EU kostnader'!$C:$C,Aktivitetsbudget!$B24,'EU kostnader'!$A:$A,Aktivitetsbudget!M$4)))))</f>
        <v/>
      </c>
      <c r="R24" s="61">
        <f>IF($S$4="Nei",0,(IF($A24="Norge",(ROUND((((SUMIFS('NO kostnader'!$O:$O,'NO kostnader'!$C:$C,Aktivitetsbudget!$B24,'NO kostnader'!$A:$A,Aktivitetsbudget!R$6,'NO kostnader'!$D:$D,"Personal"))*0.15)),0)),(ROUND((((SUMIFS('EU kostnader'!$F:$F,'EU kostnader'!$C:$C,Aktivitetsbudget!$B24,'EU kostnader'!$A:$A,Aktivitetsbudget!R$6,'EU kostnader'!$D:$D,"Personal"))*0.15)),0)))))</f>
        <v>0</v>
      </c>
      <c r="S24" s="61">
        <f>IF($S$4="Nei",0,(IF($A24="Norge",(ROUND((((SUMIFS('NO kostnader'!$O:$O,'NO kostnader'!$C:$C,Aktivitetsbudget!$B24,'NO kostnader'!$A:$A,Aktivitetsbudget!S$6,'NO kostnader'!$D:$D,"Personal"))*0.15)),0)),(ROUND((((SUMIFS('EU kostnader'!$F:$F,'EU kostnader'!$C:$C,Aktivitetsbudget!$B24,'EU kostnader'!$A:$A,Aktivitetsbudget!S$6,'EU kostnader'!$D:$D,"Personal"))*0.15)),0)))))</f>
        <v>0</v>
      </c>
      <c r="T24" s="61">
        <f>IF($S$4="Nei",0,(IF($A24="Norge",(ROUND((((SUMIFS('NO kostnader'!$O:$O,'NO kostnader'!$C:$C,Aktivitetsbudget!$B24,'NO kostnader'!$A:$A,Aktivitetsbudget!T$6,'NO kostnader'!$D:$D,"Personal"))*0.15)),0)),(ROUND((((SUMIFS('EU kostnader'!$F:$F,'EU kostnader'!$C:$C,Aktivitetsbudget!$B24,'EU kostnader'!$A:$A,Aktivitetsbudget!T$6,'EU kostnader'!$D:$D,"Personal"))*0.15)),0)))))</f>
        <v>0</v>
      </c>
      <c r="U24" s="61">
        <f>IF($S$4="Nei",0,(IF($A24="Norge",(ROUND((((SUMIFS('NO kostnader'!$O:$O,'NO kostnader'!$C:$C,Aktivitetsbudget!$B24,'NO kostnader'!$A:$A,Aktivitetsbudget!U$6,'NO kostnader'!$D:$D,"Personal"))*0.15)),0)),(ROUND((((SUMIFS('EU kostnader'!$F:$F,'EU kostnader'!$C:$C,Aktivitetsbudget!$B24,'EU kostnader'!$A:$A,Aktivitetsbudget!U$6,'EU kostnader'!$D:$D,"Personal"))*0.15)),0)))))</f>
        <v>0</v>
      </c>
      <c r="V24" s="61">
        <f>IF($S$4="Nei",0,(IF($A24="Norge",(ROUND((((SUMIFS('NO kostnader'!$O:$O,'NO kostnader'!$C:$C,Aktivitetsbudget!$B24,'NO kostnader'!$A:$A,Aktivitetsbudget!V$6,'NO kostnader'!$D:$D,"Personal"))*0.15)),0)),(ROUND((((SUMIFS('EU kostnader'!$F:$F,'EU kostnader'!$C:$C,Aktivitetsbudget!$B24,'EU kostnader'!$A:$A,Aktivitetsbudget!V$6,'EU kostnader'!$D:$D,"Personal"))*0.15)),0)))))</f>
        <v>0</v>
      </c>
      <c r="W24" s="61">
        <f>IF($S$4="Nei",0,(IF($A24="Norge",(ROUND((((SUMIFS('NO kostnader'!$O:$O,'NO kostnader'!$C:$C,Aktivitetsbudget!$B24,'NO kostnader'!$A:$A,Aktivitetsbudget!W$6,'NO kostnader'!$D:$D,"Personal"))*0.15)),0)),(ROUND((((SUMIFS('EU kostnader'!$F:$F,'EU kostnader'!$C:$C,Aktivitetsbudget!$B24,'EU kostnader'!$A:$A,Aktivitetsbudget!W$6,'EU kostnader'!$D:$D,"Personal"))*0.15)),0)))))</f>
        <v>0</v>
      </c>
      <c r="X24" s="61">
        <f>IF($S$4="Nei",0,(IF($A24="Norge",(ROUND((((SUMIFS('NO kostnader'!$O:$O,'NO kostnader'!$C:$C,Aktivitetsbudget!$B24,'NO kostnader'!$A:$A,Aktivitetsbudget!X$6,'NO kostnader'!$D:$D,"Personal"))*0.15)),0)),(ROUND((((SUMIFS('EU kostnader'!$F:$F,'EU kostnader'!$C:$C,Aktivitetsbudget!$B24,'EU kostnader'!$A:$A,Aktivitetsbudget!X$6,'EU kostnader'!$D:$D,"Personal"))*0.15)),0)))))</f>
        <v>0</v>
      </c>
      <c r="Y24" s="61">
        <f>IF($S$4="Nei",0,(IF($A24="Norge",(ROUND((((SUMIFS('NO kostnader'!$O:$O,'NO kostnader'!$C:$C,Aktivitetsbudget!$B24,'NO kostnader'!$A:$A,Aktivitetsbudget!Y$6,'NO kostnader'!$D:$D,"Personal"))*0.15)),0)),(ROUND((((SUMIFS('EU kostnader'!$F:$F,'EU kostnader'!$C:$C,Aktivitetsbudget!$B24,'EU kostnader'!$A:$A,Aktivitetsbudget!Y$6,'EU kostnader'!$D:$D,"Personal"))*0.15)),0)))))</f>
        <v>0</v>
      </c>
      <c r="Z24" s="61">
        <f>IF($S$4="Nei",0,(IF($A24="Norge",(ROUND((((SUMIFS('NO kostnader'!$O:$O,'NO kostnader'!$C:$C,Aktivitetsbudget!$B24,'NO kostnader'!$A:$A,Aktivitetsbudget!Z$6,'NO kostnader'!$D:$D,"Personal"))*0.15)),0)),(ROUND((((SUMIFS('EU kostnader'!$F:$F,'EU kostnader'!$C:$C,Aktivitetsbudget!$B24,'EU kostnader'!$A:$A,Aktivitetsbudget!Z$6,'EU kostnader'!$D:$D,"Personal"))*0.15)),0)))))</f>
        <v>0</v>
      </c>
      <c r="AA24" s="61">
        <f>IF($S$4="Nei",0,(IF($A24="Norge",(ROUND((((SUMIFS('NO kostnader'!$O:$O,'NO kostnader'!$C:$C,Aktivitetsbudget!$B24,'NO kostnader'!$A:$A,Aktivitetsbudget!AA$6,'NO kostnader'!$D:$D,"Personal"))*0.15)),0)),(ROUND((((SUMIFS('EU kostnader'!$F:$F,'EU kostnader'!$C:$C,Aktivitetsbudget!$B24,'EU kostnader'!$A:$A,Aktivitetsbudget!AA$6,'EU kostnader'!$D:$D,"Personal"))*0.15)),0)))))</f>
        <v>0</v>
      </c>
      <c r="AC24" s="61">
        <f>IF($AD$4="Nei",0,(IF($A24="Norge",(ROUND((((SUMIFS('NO kostnader'!$O:$O,'NO kostnader'!$C:$C,Aktivitetsbudget!$B24,'NO kostnader'!$A:$A,Aktivitetsbudget!AC$6,'NO kostnader'!$D:$D,"Personal"))*0.06)),0)),(ROUND((((SUMIFS('EU kostnader'!$F:$F,'EU kostnader'!$C:$C,Aktivitetsbudget!$B24,'EU kostnader'!$A:$A,Aktivitetsbudget!AC$6,'EU kostnader'!$D:$D,"Personal"))*0.06)),0)))))</f>
        <v>0</v>
      </c>
      <c r="AD24" s="61">
        <f>IF($AD$4="Nei",0,(IF($A24="Norge",(ROUND((((SUMIFS('NO kostnader'!$O:$O,'NO kostnader'!$C:$C,Aktivitetsbudget!$B24,'NO kostnader'!$A:$A,Aktivitetsbudget!AD$6,'NO kostnader'!$D:$D,"Personal"))*0.06)),0)),(ROUND((((SUMIFS('EU kostnader'!$F:$F,'EU kostnader'!$C:$C,Aktivitetsbudget!$B24,'EU kostnader'!$A:$A,Aktivitetsbudget!AD$6,'EU kostnader'!$D:$D,"Personal"))*0.06)),0)))))</f>
        <v>0</v>
      </c>
      <c r="AE24" s="61">
        <f>IF($AD$4="Nei",0,(IF($A24="Norge",(ROUND((((SUMIFS('NO kostnader'!$O:$O,'NO kostnader'!$C:$C,Aktivitetsbudget!$B24,'NO kostnader'!$A:$A,Aktivitetsbudget!AE$6,'NO kostnader'!$D:$D,"Personal"))*0.06)),0)),(ROUND((((SUMIFS('EU kostnader'!$F:$F,'EU kostnader'!$C:$C,Aktivitetsbudget!$B24,'EU kostnader'!$A:$A,Aktivitetsbudget!AE$6,'EU kostnader'!$D:$D,"Personal"))*0.06)),0)))))</f>
        <v>0</v>
      </c>
      <c r="AF24" s="61">
        <f>IF($AD$4="Nei",0,(IF($A24="Norge",(ROUND((((SUMIFS('NO kostnader'!$O:$O,'NO kostnader'!$C:$C,Aktivitetsbudget!$B24,'NO kostnader'!$A:$A,Aktivitetsbudget!AF$6,'NO kostnader'!$D:$D,"Personal"))*0.06)),0)),(ROUND((((SUMIFS('EU kostnader'!$F:$F,'EU kostnader'!$C:$C,Aktivitetsbudget!$B24,'EU kostnader'!$A:$A,Aktivitetsbudget!AF$6,'EU kostnader'!$D:$D,"Personal"))*0.06)),0)))))</f>
        <v>0</v>
      </c>
      <c r="AG24" s="61">
        <f>IF($AD$4="Nei",0,(IF($A24="Norge",(ROUND((((SUMIFS('NO kostnader'!$O:$O,'NO kostnader'!$C:$C,Aktivitetsbudget!$B24,'NO kostnader'!$A:$A,Aktivitetsbudget!AG$6,'NO kostnader'!$D:$D,"Personal"))*0.06)),0)),(ROUND((((SUMIFS('EU kostnader'!$F:$F,'EU kostnader'!$C:$C,Aktivitetsbudget!$B24,'EU kostnader'!$A:$A,Aktivitetsbudget!AG$6,'EU kostnader'!$D:$D,"Personal"))*0.06)),0)))))</f>
        <v>0</v>
      </c>
      <c r="AH24" s="61">
        <f>IF($AD$4="Nei",0,(IF($A24="Norge",(ROUND((((SUMIFS('NO kostnader'!$O:$O,'NO kostnader'!$C:$C,Aktivitetsbudget!$B24,'NO kostnader'!$A:$A,Aktivitetsbudget!AH$6,'NO kostnader'!$D:$D,"Personal"))*0.06)),0)),(ROUND((((SUMIFS('EU kostnader'!$F:$F,'EU kostnader'!$C:$C,Aktivitetsbudget!$B24,'EU kostnader'!$A:$A,Aktivitetsbudget!AH$6,'EU kostnader'!$D:$D,"Personal"))*0.06)),0)))))</f>
        <v>0</v>
      </c>
      <c r="AI24" s="61">
        <f>IF($AD$4="Nei",0,(IF($A24="Norge",(ROUND((((SUMIFS('NO kostnader'!$O:$O,'NO kostnader'!$C:$C,Aktivitetsbudget!$B24,'NO kostnader'!$A:$A,Aktivitetsbudget!AI$6,'NO kostnader'!$D:$D,"Personal"))*0.06)),0)),(ROUND((((SUMIFS('EU kostnader'!$F:$F,'EU kostnader'!$C:$C,Aktivitetsbudget!$B24,'EU kostnader'!$A:$A,Aktivitetsbudget!AI$6,'EU kostnader'!$D:$D,"Personal"))*0.06)),0)))))</f>
        <v>0</v>
      </c>
      <c r="AJ24" s="61">
        <f>IF($AD$4="Nei",0,(IF($A24="Norge",(ROUND((((SUMIFS('NO kostnader'!$O:$O,'NO kostnader'!$C:$C,Aktivitetsbudget!$B24,'NO kostnader'!$A:$A,Aktivitetsbudget!AJ$6,'NO kostnader'!$D:$D,"Personal"))*0.06)),0)),(ROUND((((SUMIFS('EU kostnader'!$F:$F,'EU kostnader'!$C:$C,Aktivitetsbudget!$B24,'EU kostnader'!$A:$A,Aktivitetsbudget!AJ$6,'EU kostnader'!$D:$D,"Personal"))*0.06)),0)))))</f>
        <v>0</v>
      </c>
      <c r="AK24" s="61">
        <f>IF($AD$4="Nei",0,(IF($A24="Norge",(ROUND((((SUMIFS('NO kostnader'!$O:$O,'NO kostnader'!$C:$C,Aktivitetsbudget!$B24,'NO kostnader'!$A:$A,Aktivitetsbudget!AK$6,'NO kostnader'!$D:$D,"Personal"))*0.06)),0)),(ROUND((((SUMIFS('EU kostnader'!$F:$F,'EU kostnader'!$C:$C,Aktivitetsbudget!$B24,'EU kostnader'!$A:$A,Aktivitetsbudget!AK$6,'EU kostnader'!$D:$D,"Personal"))*0.06)),0)))))</f>
        <v>0</v>
      </c>
      <c r="AL24" s="61">
        <f>IF($AD$4="Nei",0,(IF($A24="Norge",(ROUND((((SUMIFS('NO kostnader'!$O:$O,'NO kostnader'!$C:$C,Aktivitetsbudget!$B24,'NO kostnader'!$A:$A,Aktivitetsbudget!AL$6,'NO kostnader'!$D:$D,"Personal"))*0.06)),0)),(ROUND((((SUMIFS('EU kostnader'!$F:$F,'EU kostnader'!$C:$C,Aktivitetsbudget!$B24,'EU kostnader'!$A:$A,Aktivitetsbudget!AL$6,'EU kostnader'!$D:$D,"Personal"))*0.06)),0)))))</f>
        <v>0</v>
      </c>
    </row>
    <row r="25" spans="1:38" x14ac:dyDescent="0.25">
      <c r="A25" s="56" t="str">
        <f>VLOOKUP(B25,'Set-up'!$BG$35:$BH$79,2,FALSE)</f>
        <v/>
      </c>
      <c r="B25" s="56" t="str">
        <f>IF('Set-up'!BG51="","",'Set-up'!BG51)</f>
        <v/>
      </c>
      <c r="C25" s="57" t="str">
        <f t="shared" si="7"/>
        <v/>
      </c>
      <c r="D25" s="58" t="str">
        <f>IF($B25="","",R25+AC25+(IF($A25="Norge",(SUMIFS('NO kostnader'!$O:$O,'NO kostnader'!$C:$C,Aktivitetsbudget!$B25,'NO kostnader'!$A:$A,Aktivitetsbudget!D$4)),(SUMIFS('EU kostnader'!$F:$F,'EU kostnader'!$C:$C,Aktivitetsbudget!$B25,'EU kostnader'!$A:$A,Aktivitetsbudget!D$4)))))</f>
        <v/>
      </c>
      <c r="E25" s="58" t="str">
        <f>IF($B25="","",S25+AD25+(IF($A25="Norge",(SUMIFS('NO kostnader'!$O:$O,'NO kostnader'!$C:$C,Aktivitetsbudget!$B25,'NO kostnader'!$A:$A,Aktivitetsbudget!E$4)),(SUMIFS('EU kostnader'!$F:$F,'EU kostnader'!$C:$C,Aktivitetsbudget!$B25,'EU kostnader'!$A:$A,Aktivitetsbudget!E$4)))))</f>
        <v/>
      </c>
      <c r="F25" s="58" t="str">
        <f>IF($B25="","",T25+AE25+(IF($A25="Norge",(SUMIFS('NO kostnader'!$O:$O,'NO kostnader'!$C:$C,Aktivitetsbudget!$B25,'NO kostnader'!$A:$A,Aktivitetsbudget!F$4)),(SUMIFS('EU kostnader'!$F:$F,'EU kostnader'!$C:$C,Aktivitetsbudget!$B25,'EU kostnader'!$A:$A,Aktivitetsbudget!F$4)))))</f>
        <v/>
      </c>
      <c r="G25" s="58" t="str">
        <f>IF($B25="","",U25+AF25+(IF($A25="Norge",(SUMIFS('NO kostnader'!$O:$O,'NO kostnader'!$C:$C,Aktivitetsbudget!$B25,'NO kostnader'!$A:$A,Aktivitetsbudget!G$4)),(SUMIFS('EU kostnader'!$F:$F,'EU kostnader'!$C:$C,Aktivitetsbudget!$B25,'EU kostnader'!$A:$A,Aktivitetsbudget!G$4)))))</f>
        <v/>
      </c>
      <c r="H25" s="58" t="str">
        <f>IF($B25="","",V25+AG25+(IF($A25="Norge",(SUMIFS('NO kostnader'!$O:$O,'NO kostnader'!$C:$C,Aktivitetsbudget!$B25,'NO kostnader'!$A:$A,Aktivitetsbudget!H$4)),(SUMIFS('EU kostnader'!$F:$F,'EU kostnader'!$C:$C,Aktivitetsbudget!$B25,'EU kostnader'!$A:$A,Aktivitetsbudget!H$4)))))</f>
        <v/>
      </c>
      <c r="I25" s="58" t="str">
        <f>IF($B25="","",W25+AH25+(IF($A25="Norge",(SUMIFS('NO kostnader'!$O:$O,'NO kostnader'!$C:$C,Aktivitetsbudget!$B25,'NO kostnader'!$A:$A,Aktivitetsbudget!I$4)),(SUMIFS('EU kostnader'!$F:$F,'EU kostnader'!$C:$C,Aktivitetsbudget!$B25,'EU kostnader'!$A:$A,Aktivitetsbudget!I$4)))))</f>
        <v/>
      </c>
      <c r="J25" s="58" t="str">
        <f>IF($B25="","",X25+AI25+(IF($A25="Norge",(SUMIFS('NO kostnader'!$O:$O,'NO kostnader'!$C:$C,Aktivitetsbudget!$B25,'NO kostnader'!$A:$A,Aktivitetsbudget!J$4)),(SUMIFS('EU kostnader'!$F:$F,'EU kostnader'!$C:$C,Aktivitetsbudget!$B25,'EU kostnader'!$A:$A,Aktivitetsbudget!J$4)))))</f>
        <v/>
      </c>
      <c r="K25" s="58" t="str">
        <f>IF($B25="","",Y25+AJ25+(IF($A25="Norge",(SUMIFS('NO kostnader'!$O:$O,'NO kostnader'!$C:$C,Aktivitetsbudget!$B25,'NO kostnader'!$A:$A,Aktivitetsbudget!K$4)),(SUMIFS('EU kostnader'!$F:$F,'EU kostnader'!$C:$C,Aktivitetsbudget!$B25,'EU kostnader'!$A:$A,Aktivitetsbudget!K$4)))))</f>
        <v/>
      </c>
      <c r="L25" s="58" t="str">
        <f>IF($B25="","",Z25+AK25+(IF($A25="Norge",(SUMIFS('NO kostnader'!$O:$O,'NO kostnader'!$C:$C,Aktivitetsbudget!$B25,'NO kostnader'!$A:$A,Aktivitetsbudget!L$4)),(SUMIFS('EU kostnader'!$F:$F,'EU kostnader'!$C:$C,Aktivitetsbudget!$B25,'EU kostnader'!$A:$A,Aktivitetsbudget!L$4)))))</f>
        <v/>
      </c>
      <c r="M25" s="58" t="str">
        <f>IF($B25="","",AA25+AL25+(IF($A25="Norge",(SUMIFS('NO kostnader'!$O:$O,'NO kostnader'!$C:$C,Aktivitetsbudget!$B25,'NO kostnader'!$A:$A,Aktivitetsbudget!M$4)),(SUMIFS('EU kostnader'!$F:$F,'EU kostnader'!$C:$C,Aktivitetsbudget!$B25,'EU kostnader'!$A:$A,Aktivitetsbudget!M$4)))))</f>
        <v/>
      </c>
      <c r="R25" s="61">
        <f>IF($S$4="Nei",0,(IF($A25="Norge",(ROUND((((SUMIFS('NO kostnader'!$O:$O,'NO kostnader'!$C:$C,Aktivitetsbudget!$B25,'NO kostnader'!$A:$A,Aktivitetsbudget!R$6,'NO kostnader'!$D:$D,"Personal"))*0.15)),0)),(ROUND((((SUMIFS('EU kostnader'!$F:$F,'EU kostnader'!$C:$C,Aktivitetsbudget!$B25,'EU kostnader'!$A:$A,Aktivitetsbudget!R$6,'EU kostnader'!$D:$D,"Personal"))*0.15)),0)))))</f>
        <v>0</v>
      </c>
      <c r="S25" s="61">
        <f>IF($S$4="Nei",0,(IF($A25="Norge",(ROUND((((SUMIFS('NO kostnader'!$O:$O,'NO kostnader'!$C:$C,Aktivitetsbudget!$B25,'NO kostnader'!$A:$A,Aktivitetsbudget!S$6,'NO kostnader'!$D:$D,"Personal"))*0.15)),0)),(ROUND((((SUMIFS('EU kostnader'!$F:$F,'EU kostnader'!$C:$C,Aktivitetsbudget!$B25,'EU kostnader'!$A:$A,Aktivitetsbudget!S$6,'EU kostnader'!$D:$D,"Personal"))*0.15)),0)))))</f>
        <v>0</v>
      </c>
      <c r="T25" s="61">
        <f>IF($S$4="Nei",0,(IF($A25="Norge",(ROUND((((SUMIFS('NO kostnader'!$O:$O,'NO kostnader'!$C:$C,Aktivitetsbudget!$B25,'NO kostnader'!$A:$A,Aktivitetsbudget!T$6,'NO kostnader'!$D:$D,"Personal"))*0.15)),0)),(ROUND((((SUMIFS('EU kostnader'!$F:$F,'EU kostnader'!$C:$C,Aktivitetsbudget!$B25,'EU kostnader'!$A:$A,Aktivitetsbudget!T$6,'EU kostnader'!$D:$D,"Personal"))*0.15)),0)))))</f>
        <v>0</v>
      </c>
      <c r="U25" s="61">
        <f>IF($S$4="Nei",0,(IF($A25="Norge",(ROUND((((SUMIFS('NO kostnader'!$O:$O,'NO kostnader'!$C:$C,Aktivitetsbudget!$B25,'NO kostnader'!$A:$A,Aktivitetsbudget!U$6,'NO kostnader'!$D:$D,"Personal"))*0.15)),0)),(ROUND((((SUMIFS('EU kostnader'!$F:$F,'EU kostnader'!$C:$C,Aktivitetsbudget!$B25,'EU kostnader'!$A:$A,Aktivitetsbudget!U$6,'EU kostnader'!$D:$D,"Personal"))*0.15)),0)))))</f>
        <v>0</v>
      </c>
      <c r="V25" s="61">
        <f>IF($S$4="Nei",0,(IF($A25="Norge",(ROUND((((SUMIFS('NO kostnader'!$O:$O,'NO kostnader'!$C:$C,Aktivitetsbudget!$B25,'NO kostnader'!$A:$A,Aktivitetsbudget!V$6,'NO kostnader'!$D:$D,"Personal"))*0.15)),0)),(ROUND((((SUMIFS('EU kostnader'!$F:$F,'EU kostnader'!$C:$C,Aktivitetsbudget!$B25,'EU kostnader'!$A:$A,Aktivitetsbudget!V$6,'EU kostnader'!$D:$D,"Personal"))*0.15)),0)))))</f>
        <v>0</v>
      </c>
      <c r="W25" s="61">
        <f>IF($S$4="Nei",0,(IF($A25="Norge",(ROUND((((SUMIFS('NO kostnader'!$O:$O,'NO kostnader'!$C:$C,Aktivitetsbudget!$B25,'NO kostnader'!$A:$A,Aktivitetsbudget!W$6,'NO kostnader'!$D:$D,"Personal"))*0.15)),0)),(ROUND((((SUMIFS('EU kostnader'!$F:$F,'EU kostnader'!$C:$C,Aktivitetsbudget!$B25,'EU kostnader'!$A:$A,Aktivitetsbudget!W$6,'EU kostnader'!$D:$D,"Personal"))*0.15)),0)))))</f>
        <v>0</v>
      </c>
      <c r="X25" s="61">
        <f>IF($S$4="Nei",0,(IF($A25="Norge",(ROUND((((SUMIFS('NO kostnader'!$O:$O,'NO kostnader'!$C:$C,Aktivitetsbudget!$B25,'NO kostnader'!$A:$A,Aktivitetsbudget!X$6,'NO kostnader'!$D:$D,"Personal"))*0.15)),0)),(ROUND((((SUMIFS('EU kostnader'!$F:$F,'EU kostnader'!$C:$C,Aktivitetsbudget!$B25,'EU kostnader'!$A:$A,Aktivitetsbudget!X$6,'EU kostnader'!$D:$D,"Personal"))*0.15)),0)))))</f>
        <v>0</v>
      </c>
      <c r="Y25" s="61">
        <f>IF($S$4="Nei",0,(IF($A25="Norge",(ROUND((((SUMIFS('NO kostnader'!$O:$O,'NO kostnader'!$C:$C,Aktivitetsbudget!$B25,'NO kostnader'!$A:$A,Aktivitetsbudget!Y$6,'NO kostnader'!$D:$D,"Personal"))*0.15)),0)),(ROUND((((SUMIFS('EU kostnader'!$F:$F,'EU kostnader'!$C:$C,Aktivitetsbudget!$B25,'EU kostnader'!$A:$A,Aktivitetsbudget!Y$6,'EU kostnader'!$D:$D,"Personal"))*0.15)),0)))))</f>
        <v>0</v>
      </c>
      <c r="Z25" s="61">
        <f>IF($S$4="Nei",0,(IF($A25="Norge",(ROUND((((SUMIFS('NO kostnader'!$O:$O,'NO kostnader'!$C:$C,Aktivitetsbudget!$B25,'NO kostnader'!$A:$A,Aktivitetsbudget!Z$6,'NO kostnader'!$D:$D,"Personal"))*0.15)),0)),(ROUND((((SUMIFS('EU kostnader'!$F:$F,'EU kostnader'!$C:$C,Aktivitetsbudget!$B25,'EU kostnader'!$A:$A,Aktivitetsbudget!Z$6,'EU kostnader'!$D:$D,"Personal"))*0.15)),0)))))</f>
        <v>0</v>
      </c>
      <c r="AA25" s="61">
        <f>IF($S$4="Nei",0,(IF($A25="Norge",(ROUND((((SUMIFS('NO kostnader'!$O:$O,'NO kostnader'!$C:$C,Aktivitetsbudget!$B25,'NO kostnader'!$A:$A,Aktivitetsbudget!AA$6,'NO kostnader'!$D:$D,"Personal"))*0.15)),0)),(ROUND((((SUMIFS('EU kostnader'!$F:$F,'EU kostnader'!$C:$C,Aktivitetsbudget!$B25,'EU kostnader'!$A:$A,Aktivitetsbudget!AA$6,'EU kostnader'!$D:$D,"Personal"))*0.15)),0)))))</f>
        <v>0</v>
      </c>
      <c r="AC25" s="61">
        <f>IF($AD$4="Nei",0,(IF($A25="Norge",(ROUND((((SUMIFS('NO kostnader'!$O:$O,'NO kostnader'!$C:$C,Aktivitetsbudget!$B25,'NO kostnader'!$A:$A,Aktivitetsbudget!AC$6,'NO kostnader'!$D:$D,"Personal"))*0.06)),0)),(ROUND((((SUMIFS('EU kostnader'!$F:$F,'EU kostnader'!$C:$C,Aktivitetsbudget!$B25,'EU kostnader'!$A:$A,Aktivitetsbudget!AC$6,'EU kostnader'!$D:$D,"Personal"))*0.06)),0)))))</f>
        <v>0</v>
      </c>
      <c r="AD25" s="61">
        <f>IF($AD$4="Nei",0,(IF($A25="Norge",(ROUND((((SUMIFS('NO kostnader'!$O:$O,'NO kostnader'!$C:$C,Aktivitetsbudget!$B25,'NO kostnader'!$A:$A,Aktivitetsbudget!AD$6,'NO kostnader'!$D:$D,"Personal"))*0.06)),0)),(ROUND((((SUMIFS('EU kostnader'!$F:$F,'EU kostnader'!$C:$C,Aktivitetsbudget!$B25,'EU kostnader'!$A:$A,Aktivitetsbudget!AD$6,'EU kostnader'!$D:$D,"Personal"))*0.06)),0)))))</f>
        <v>0</v>
      </c>
      <c r="AE25" s="61">
        <f>IF($AD$4="Nei",0,(IF($A25="Norge",(ROUND((((SUMIFS('NO kostnader'!$O:$O,'NO kostnader'!$C:$C,Aktivitetsbudget!$B25,'NO kostnader'!$A:$A,Aktivitetsbudget!AE$6,'NO kostnader'!$D:$D,"Personal"))*0.06)),0)),(ROUND((((SUMIFS('EU kostnader'!$F:$F,'EU kostnader'!$C:$C,Aktivitetsbudget!$B25,'EU kostnader'!$A:$A,Aktivitetsbudget!AE$6,'EU kostnader'!$D:$D,"Personal"))*0.06)),0)))))</f>
        <v>0</v>
      </c>
      <c r="AF25" s="61">
        <f>IF($AD$4="Nei",0,(IF($A25="Norge",(ROUND((((SUMIFS('NO kostnader'!$O:$O,'NO kostnader'!$C:$C,Aktivitetsbudget!$B25,'NO kostnader'!$A:$A,Aktivitetsbudget!AF$6,'NO kostnader'!$D:$D,"Personal"))*0.06)),0)),(ROUND((((SUMIFS('EU kostnader'!$F:$F,'EU kostnader'!$C:$C,Aktivitetsbudget!$B25,'EU kostnader'!$A:$A,Aktivitetsbudget!AF$6,'EU kostnader'!$D:$D,"Personal"))*0.06)),0)))))</f>
        <v>0</v>
      </c>
      <c r="AG25" s="61">
        <f>IF($AD$4="Nei",0,(IF($A25="Norge",(ROUND((((SUMIFS('NO kostnader'!$O:$O,'NO kostnader'!$C:$C,Aktivitetsbudget!$B25,'NO kostnader'!$A:$A,Aktivitetsbudget!AG$6,'NO kostnader'!$D:$D,"Personal"))*0.06)),0)),(ROUND((((SUMIFS('EU kostnader'!$F:$F,'EU kostnader'!$C:$C,Aktivitetsbudget!$B25,'EU kostnader'!$A:$A,Aktivitetsbudget!AG$6,'EU kostnader'!$D:$D,"Personal"))*0.06)),0)))))</f>
        <v>0</v>
      </c>
      <c r="AH25" s="61">
        <f>IF($AD$4="Nei",0,(IF($A25="Norge",(ROUND((((SUMIFS('NO kostnader'!$O:$O,'NO kostnader'!$C:$C,Aktivitetsbudget!$B25,'NO kostnader'!$A:$A,Aktivitetsbudget!AH$6,'NO kostnader'!$D:$D,"Personal"))*0.06)),0)),(ROUND((((SUMIFS('EU kostnader'!$F:$F,'EU kostnader'!$C:$C,Aktivitetsbudget!$B25,'EU kostnader'!$A:$A,Aktivitetsbudget!AH$6,'EU kostnader'!$D:$D,"Personal"))*0.06)),0)))))</f>
        <v>0</v>
      </c>
      <c r="AI25" s="61">
        <f>IF($AD$4="Nei",0,(IF($A25="Norge",(ROUND((((SUMIFS('NO kostnader'!$O:$O,'NO kostnader'!$C:$C,Aktivitetsbudget!$B25,'NO kostnader'!$A:$A,Aktivitetsbudget!AI$6,'NO kostnader'!$D:$D,"Personal"))*0.06)),0)),(ROUND((((SUMIFS('EU kostnader'!$F:$F,'EU kostnader'!$C:$C,Aktivitetsbudget!$B25,'EU kostnader'!$A:$A,Aktivitetsbudget!AI$6,'EU kostnader'!$D:$D,"Personal"))*0.06)),0)))))</f>
        <v>0</v>
      </c>
      <c r="AJ25" s="61">
        <f>IF($AD$4="Nei",0,(IF($A25="Norge",(ROUND((((SUMIFS('NO kostnader'!$O:$O,'NO kostnader'!$C:$C,Aktivitetsbudget!$B25,'NO kostnader'!$A:$A,Aktivitetsbudget!AJ$6,'NO kostnader'!$D:$D,"Personal"))*0.06)),0)),(ROUND((((SUMIFS('EU kostnader'!$F:$F,'EU kostnader'!$C:$C,Aktivitetsbudget!$B25,'EU kostnader'!$A:$A,Aktivitetsbudget!AJ$6,'EU kostnader'!$D:$D,"Personal"))*0.06)),0)))))</f>
        <v>0</v>
      </c>
      <c r="AK25" s="61">
        <f>IF($AD$4="Nei",0,(IF($A25="Norge",(ROUND((((SUMIFS('NO kostnader'!$O:$O,'NO kostnader'!$C:$C,Aktivitetsbudget!$B25,'NO kostnader'!$A:$A,Aktivitetsbudget!AK$6,'NO kostnader'!$D:$D,"Personal"))*0.06)),0)),(ROUND((((SUMIFS('EU kostnader'!$F:$F,'EU kostnader'!$C:$C,Aktivitetsbudget!$B25,'EU kostnader'!$A:$A,Aktivitetsbudget!AK$6,'EU kostnader'!$D:$D,"Personal"))*0.06)),0)))))</f>
        <v>0</v>
      </c>
      <c r="AL25" s="61">
        <f>IF($AD$4="Nei",0,(IF($A25="Norge",(ROUND((((SUMIFS('NO kostnader'!$O:$O,'NO kostnader'!$C:$C,Aktivitetsbudget!$B25,'NO kostnader'!$A:$A,Aktivitetsbudget!AL$6,'NO kostnader'!$D:$D,"Personal"))*0.06)),0)),(ROUND((((SUMIFS('EU kostnader'!$F:$F,'EU kostnader'!$C:$C,Aktivitetsbudget!$B25,'EU kostnader'!$A:$A,Aktivitetsbudget!AL$6,'EU kostnader'!$D:$D,"Personal"))*0.06)),0)))))</f>
        <v>0</v>
      </c>
    </row>
    <row r="26" spans="1:38" x14ac:dyDescent="0.25">
      <c r="A26" s="56" t="str">
        <f>VLOOKUP(B26,'Set-up'!$BG$35:$BH$79,2,FALSE)</f>
        <v/>
      </c>
      <c r="B26" s="56" t="str">
        <f>IF('Set-up'!BG52="","",'Set-up'!BG52)</f>
        <v/>
      </c>
      <c r="C26" s="57" t="str">
        <f t="shared" si="7"/>
        <v/>
      </c>
      <c r="D26" s="58" t="str">
        <f>IF($B26="","",R26+AC26+(IF($A26="Norge",(SUMIFS('NO kostnader'!$O:$O,'NO kostnader'!$C:$C,Aktivitetsbudget!$B26,'NO kostnader'!$A:$A,Aktivitetsbudget!D$4)),(SUMIFS('EU kostnader'!$F:$F,'EU kostnader'!$C:$C,Aktivitetsbudget!$B26,'EU kostnader'!$A:$A,Aktivitetsbudget!D$4)))))</f>
        <v/>
      </c>
      <c r="E26" s="58" t="str">
        <f>IF($B26="","",S26+AD26+(IF($A26="Norge",(SUMIFS('NO kostnader'!$O:$O,'NO kostnader'!$C:$C,Aktivitetsbudget!$B26,'NO kostnader'!$A:$A,Aktivitetsbudget!E$4)),(SUMIFS('EU kostnader'!$F:$F,'EU kostnader'!$C:$C,Aktivitetsbudget!$B26,'EU kostnader'!$A:$A,Aktivitetsbudget!E$4)))))</f>
        <v/>
      </c>
      <c r="F26" s="58" t="str">
        <f>IF($B26="","",T26+AE26+(IF($A26="Norge",(SUMIFS('NO kostnader'!$O:$O,'NO kostnader'!$C:$C,Aktivitetsbudget!$B26,'NO kostnader'!$A:$A,Aktivitetsbudget!F$4)),(SUMIFS('EU kostnader'!$F:$F,'EU kostnader'!$C:$C,Aktivitetsbudget!$B26,'EU kostnader'!$A:$A,Aktivitetsbudget!F$4)))))</f>
        <v/>
      </c>
      <c r="G26" s="58" t="str">
        <f>IF($B26="","",U26+AF26+(IF($A26="Norge",(SUMIFS('NO kostnader'!$O:$O,'NO kostnader'!$C:$C,Aktivitetsbudget!$B26,'NO kostnader'!$A:$A,Aktivitetsbudget!G$4)),(SUMIFS('EU kostnader'!$F:$F,'EU kostnader'!$C:$C,Aktivitetsbudget!$B26,'EU kostnader'!$A:$A,Aktivitetsbudget!G$4)))))</f>
        <v/>
      </c>
      <c r="H26" s="58" t="str">
        <f>IF($B26="","",V26+AG26+(IF($A26="Norge",(SUMIFS('NO kostnader'!$O:$O,'NO kostnader'!$C:$C,Aktivitetsbudget!$B26,'NO kostnader'!$A:$A,Aktivitetsbudget!H$4)),(SUMIFS('EU kostnader'!$F:$F,'EU kostnader'!$C:$C,Aktivitetsbudget!$B26,'EU kostnader'!$A:$A,Aktivitetsbudget!H$4)))))</f>
        <v/>
      </c>
      <c r="I26" s="58" t="str">
        <f>IF($B26="","",W26+AH26+(IF($A26="Norge",(SUMIFS('NO kostnader'!$O:$O,'NO kostnader'!$C:$C,Aktivitetsbudget!$B26,'NO kostnader'!$A:$A,Aktivitetsbudget!I$4)),(SUMIFS('EU kostnader'!$F:$F,'EU kostnader'!$C:$C,Aktivitetsbudget!$B26,'EU kostnader'!$A:$A,Aktivitetsbudget!I$4)))))</f>
        <v/>
      </c>
      <c r="J26" s="58" t="str">
        <f>IF($B26="","",X26+AI26+(IF($A26="Norge",(SUMIFS('NO kostnader'!$O:$O,'NO kostnader'!$C:$C,Aktivitetsbudget!$B26,'NO kostnader'!$A:$A,Aktivitetsbudget!J$4)),(SUMIFS('EU kostnader'!$F:$F,'EU kostnader'!$C:$C,Aktivitetsbudget!$B26,'EU kostnader'!$A:$A,Aktivitetsbudget!J$4)))))</f>
        <v/>
      </c>
      <c r="K26" s="58" t="str">
        <f>IF($B26="","",Y26+AJ26+(IF($A26="Norge",(SUMIFS('NO kostnader'!$O:$O,'NO kostnader'!$C:$C,Aktivitetsbudget!$B26,'NO kostnader'!$A:$A,Aktivitetsbudget!K$4)),(SUMIFS('EU kostnader'!$F:$F,'EU kostnader'!$C:$C,Aktivitetsbudget!$B26,'EU kostnader'!$A:$A,Aktivitetsbudget!K$4)))))</f>
        <v/>
      </c>
      <c r="L26" s="58" t="str">
        <f>IF($B26="","",Z26+AK26+(IF($A26="Norge",(SUMIFS('NO kostnader'!$O:$O,'NO kostnader'!$C:$C,Aktivitetsbudget!$B26,'NO kostnader'!$A:$A,Aktivitetsbudget!L$4)),(SUMIFS('EU kostnader'!$F:$F,'EU kostnader'!$C:$C,Aktivitetsbudget!$B26,'EU kostnader'!$A:$A,Aktivitetsbudget!L$4)))))</f>
        <v/>
      </c>
      <c r="M26" s="58" t="str">
        <f>IF($B26="","",AA26+AL26+(IF($A26="Norge",(SUMIFS('NO kostnader'!$O:$O,'NO kostnader'!$C:$C,Aktivitetsbudget!$B26,'NO kostnader'!$A:$A,Aktivitetsbudget!M$4)),(SUMIFS('EU kostnader'!$F:$F,'EU kostnader'!$C:$C,Aktivitetsbudget!$B26,'EU kostnader'!$A:$A,Aktivitetsbudget!M$4)))))</f>
        <v/>
      </c>
      <c r="R26" s="61">
        <f>IF($S$4="Nei",0,(IF($A26="Norge",(ROUND((((SUMIFS('NO kostnader'!$O:$O,'NO kostnader'!$C:$C,Aktivitetsbudget!$B26,'NO kostnader'!$A:$A,Aktivitetsbudget!R$6,'NO kostnader'!$D:$D,"Personal"))*0.15)),0)),(ROUND((((SUMIFS('EU kostnader'!$F:$F,'EU kostnader'!$C:$C,Aktivitetsbudget!$B26,'EU kostnader'!$A:$A,Aktivitetsbudget!R$6,'EU kostnader'!$D:$D,"Personal"))*0.15)),0)))))</f>
        <v>0</v>
      </c>
      <c r="S26" s="61">
        <f>IF($S$4="Nei",0,(IF($A26="Norge",(ROUND((((SUMIFS('NO kostnader'!$O:$O,'NO kostnader'!$C:$C,Aktivitetsbudget!$B26,'NO kostnader'!$A:$A,Aktivitetsbudget!S$6,'NO kostnader'!$D:$D,"Personal"))*0.15)),0)),(ROUND((((SUMIFS('EU kostnader'!$F:$F,'EU kostnader'!$C:$C,Aktivitetsbudget!$B26,'EU kostnader'!$A:$A,Aktivitetsbudget!S$6,'EU kostnader'!$D:$D,"Personal"))*0.15)),0)))))</f>
        <v>0</v>
      </c>
      <c r="T26" s="61">
        <f>IF($S$4="Nei",0,(IF($A26="Norge",(ROUND((((SUMIFS('NO kostnader'!$O:$O,'NO kostnader'!$C:$C,Aktivitetsbudget!$B26,'NO kostnader'!$A:$A,Aktivitetsbudget!T$6,'NO kostnader'!$D:$D,"Personal"))*0.15)),0)),(ROUND((((SUMIFS('EU kostnader'!$F:$F,'EU kostnader'!$C:$C,Aktivitetsbudget!$B26,'EU kostnader'!$A:$A,Aktivitetsbudget!T$6,'EU kostnader'!$D:$D,"Personal"))*0.15)),0)))))</f>
        <v>0</v>
      </c>
      <c r="U26" s="61">
        <f>IF($S$4="Nei",0,(IF($A26="Norge",(ROUND((((SUMIFS('NO kostnader'!$O:$O,'NO kostnader'!$C:$C,Aktivitetsbudget!$B26,'NO kostnader'!$A:$A,Aktivitetsbudget!U$6,'NO kostnader'!$D:$D,"Personal"))*0.15)),0)),(ROUND((((SUMIFS('EU kostnader'!$F:$F,'EU kostnader'!$C:$C,Aktivitetsbudget!$B26,'EU kostnader'!$A:$A,Aktivitetsbudget!U$6,'EU kostnader'!$D:$D,"Personal"))*0.15)),0)))))</f>
        <v>0</v>
      </c>
      <c r="V26" s="61">
        <f>IF($S$4="Nei",0,(IF($A26="Norge",(ROUND((((SUMIFS('NO kostnader'!$O:$O,'NO kostnader'!$C:$C,Aktivitetsbudget!$B26,'NO kostnader'!$A:$A,Aktivitetsbudget!V$6,'NO kostnader'!$D:$D,"Personal"))*0.15)),0)),(ROUND((((SUMIFS('EU kostnader'!$F:$F,'EU kostnader'!$C:$C,Aktivitetsbudget!$B26,'EU kostnader'!$A:$A,Aktivitetsbudget!V$6,'EU kostnader'!$D:$D,"Personal"))*0.15)),0)))))</f>
        <v>0</v>
      </c>
      <c r="W26" s="61">
        <f>IF($S$4="Nei",0,(IF($A26="Norge",(ROUND((((SUMIFS('NO kostnader'!$O:$O,'NO kostnader'!$C:$C,Aktivitetsbudget!$B26,'NO kostnader'!$A:$A,Aktivitetsbudget!W$6,'NO kostnader'!$D:$D,"Personal"))*0.15)),0)),(ROUND((((SUMIFS('EU kostnader'!$F:$F,'EU kostnader'!$C:$C,Aktivitetsbudget!$B26,'EU kostnader'!$A:$A,Aktivitetsbudget!W$6,'EU kostnader'!$D:$D,"Personal"))*0.15)),0)))))</f>
        <v>0</v>
      </c>
      <c r="X26" s="61">
        <f>IF($S$4="Nei",0,(IF($A26="Norge",(ROUND((((SUMIFS('NO kostnader'!$O:$O,'NO kostnader'!$C:$C,Aktivitetsbudget!$B26,'NO kostnader'!$A:$A,Aktivitetsbudget!X$6,'NO kostnader'!$D:$D,"Personal"))*0.15)),0)),(ROUND((((SUMIFS('EU kostnader'!$F:$F,'EU kostnader'!$C:$C,Aktivitetsbudget!$B26,'EU kostnader'!$A:$A,Aktivitetsbudget!X$6,'EU kostnader'!$D:$D,"Personal"))*0.15)),0)))))</f>
        <v>0</v>
      </c>
      <c r="Y26" s="61">
        <f>IF($S$4="Nei",0,(IF($A26="Norge",(ROUND((((SUMIFS('NO kostnader'!$O:$O,'NO kostnader'!$C:$C,Aktivitetsbudget!$B26,'NO kostnader'!$A:$A,Aktivitetsbudget!Y$6,'NO kostnader'!$D:$D,"Personal"))*0.15)),0)),(ROUND((((SUMIFS('EU kostnader'!$F:$F,'EU kostnader'!$C:$C,Aktivitetsbudget!$B26,'EU kostnader'!$A:$A,Aktivitetsbudget!Y$6,'EU kostnader'!$D:$D,"Personal"))*0.15)),0)))))</f>
        <v>0</v>
      </c>
      <c r="Z26" s="61">
        <f>IF($S$4="Nei",0,(IF($A26="Norge",(ROUND((((SUMIFS('NO kostnader'!$O:$O,'NO kostnader'!$C:$C,Aktivitetsbudget!$B26,'NO kostnader'!$A:$A,Aktivitetsbudget!Z$6,'NO kostnader'!$D:$D,"Personal"))*0.15)),0)),(ROUND((((SUMIFS('EU kostnader'!$F:$F,'EU kostnader'!$C:$C,Aktivitetsbudget!$B26,'EU kostnader'!$A:$A,Aktivitetsbudget!Z$6,'EU kostnader'!$D:$D,"Personal"))*0.15)),0)))))</f>
        <v>0</v>
      </c>
      <c r="AA26" s="61">
        <f>IF($S$4="Nei",0,(IF($A26="Norge",(ROUND((((SUMIFS('NO kostnader'!$O:$O,'NO kostnader'!$C:$C,Aktivitetsbudget!$B26,'NO kostnader'!$A:$A,Aktivitetsbudget!AA$6,'NO kostnader'!$D:$D,"Personal"))*0.15)),0)),(ROUND((((SUMIFS('EU kostnader'!$F:$F,'EU kostnader'!$C:$C,Aktivitetsbudget!$B26,'EU kostnader'!$A:$A,Aktivitetsbudget!AA$6,'EU kostnader'!$D:$D,"Personal"))*0.15)),0)))))</f>
        <v>0</v>
      </c>
      <c r="AC26" s="61">
        <f>IF($AD$4="Nei",0,(IF($A26="Norge",(ROUND((((SUMIFS('NO kostnader'!$O:$O,'NO kostnader'!$C:$C,Aktivitetsbudget!$B26,'NO kostnader'!$A:$A,Aktivitetsbudget!AC$6,'NO kostnader'!$D:$D,"Personal"))*0.06)),0)),(ROUND((((SUMIFS('EU kostnader'!$F:$F,'EU kostnader'!$C:$C,Aktivitetsbudget!$B26,'EU kostnader'!$A:$A,Aktivitetsbudget!AC$6,'EU kostnader'!$D:$D,"Personal"))*0.06)),0)))))</f>
        <v>0</v>
      </c>
      <c r="AD26" s="61">
        <f>IF($AD$4="Nei",0,(IF($A26="Norge",(ROUND((((SUMIFS('NO kostnader'!$O:$O,'NO kostnader'!$C:$C,Aktivitetsbudget!$B26,'NO kostnader'!$A:$A,Aktivitetsbudget!AD$6,'NO kostnader'!$D:$D,"Personal"))*0.06)),0)),(ROUND((((SUMIFS('EU kostnader'!$F:$F,'EU kostnader'!$C:$C,Aktivitetsbudget!$B26,'EU kostnader'!$A:$A,Aktivitetsbudget!AD$6,'EU kostnader'!$D:$D,"Personal"))*0.06)),0)))))</f>
        <v>0</v>
      </c>
      <c r="AE26" s="61">
        <f>IF($AD$4="Nei",0,(IF($A26="Norge",(ROUND((((SUMIFS('NO kostnader'!$O:$O,'NO kostnader'!$C:$C,Aktivitetsbudget!$B26,'NO kostnader'!$A:$A,Aktivitetsbudget!AE$6,'NO kostnader'!$D:$D,"Personal"))*0.06)),0)),(ROUND((((SUMIFS('EU kostnader'!$F:$F,'EU kostnader'!$C:$C,Aktivitetsbudget!$B26,'EU kostnader'!$A:$A,Aktivitetsbudget!AE$6,'EU kostnader'!$D:$D,"Personal"))*0.06)),0)))))</f>
        <v>0</v>
      </c>
      <c r="AF26" s="61">
        <f>IF($AD$4="Nei",0,(IF($A26="Norge",(ROUND((((SUMIFS('NO kostnader'!$O:$O,'NO kostnader'!$C:$C,Aktivitetsbudget!$B26,'NO kostnader'!$A:$A,Aktivitetsbudget!AF$6,'NO kostnader'!$D:$D,"Personal"))*0.06)),0)),(ROUND((((SUMIFS('EU kostnader'!$F:$F,'EU kostnader'!$C:$C,Aktivitetsbudget!$B26,'EU kostnader'!$A:$A,Aktivitetsbudget!AF$6,'EU kostnader'!$D:$D,"Personal"))*0.06)),0)))))</f>
        <v>0</v>
      </c>
      <c r="AG26" s="61">
        <f>IF($AD$4="Nei",0,(IF($A26="Norge",(ROUND((((SUMIFS('NO kostnader'!$O:$O,'NO kostnader'!$C:$C,Aktivitetsbudget!$B26,'NO kostnader'!$A:$A,Aktivitetsbudget!AG$6,'NO kostnader'!$D:$D,"Personal"))*0.06)),0)),(ROUND((((SUMIFS('EU kostnader'!$F:$F,'EU kostnader'!$C:$C,Aktivitetsbudget!$B26,'EU kostnader'!$A:$A,Aktivitetsbudget!AG$6,'EU kostnader'!$D:$D,"Personal"))*0.06)),0)))))</f>
        <v>0</v>
      </c>
      <c r="AH26" s="61">
        <f>IF($AD$4="Nei",0,(IF($A26="Norge",(ROUND((((SUMIFS('NO kostnader'!$O:$O,'NO kostnader'!$C:$C,Aktivitetsbudget!$B26,'NO kostnader'!$A:$A,Aktivitetsbudget!AH$6,'NO kostnader'!$D:$D,"Personal"))*0.06)),0)),(ROUND((((SUMIFS('EU kostnader'!$F:$F,'EU kostnader'!$C:$C,Aktivitetsbudget!$B26,'EU kostnader'!$A:$A,Aktivitetsbudget!AH$6,'EU kostnader'!$D:$D,"Personal"))*0.06)),0)))))</f>
        <v>0</v>
      </c>
      <c r="AI26" s="61">
        <f>IF($AD$4="Nei",0,(IF($A26="Norge",(ROUND((((SUMIFS('NO kostnader'!$O:$O,'NO kostnader'!$C:$C,Aktivitetsbudget!$B26,'NO kostnader'!$A:$A,Aktivitetsbudget!AI$6,'NO kostnader'!$D:$D,"Personal"))*0.06)),0)),(ROUND((((SUMIFS('EU kostnader'!$F:$F,'EU kostnader'!$C:$C,Aktivitetsbudget!$B26,'EU kostnader'!$A:$A,Aktivitetsbudget!AI$6,'EU kostnader'!$D:$D,"Personal"))*0.06)),0)))))</f>
        <v>0</v>
      </c>
      <c r="AJ26" s="61">
        <f>IF($AD$4="Nei",0,(IF($A26="Norge",(ROUND((((SUMIFS('NO kostnader'!$O:$O,'NO kostnader'!$C:$C,Aktivitetsbudget!$B26,'NO kostnader'!$A:$A,Aktivitetsbudget!AJ$6,'NO kostnader'!$D:$D,"Personal"))*0.06)),0)),(ROUND((((SUMIFS('EU kostnader'!$F:$F,'EU kostnader'!$C:$C,Aktivitetsbudget!$B26,'EU kostnader'!$A:$A,Aktivitetsbudget!AJ$6,'EU kostnader'!$D:$D,"Personal"))*0.06)),0)))))</f>
        <v>0</v>
      </c>
      <c r="AK26" s="61">
        <f>IF($AD$4="Nei",0,(IF($A26="Norge",(ROUND((((SUMIFS('NO kostnader'!$O:$O,'NO kostnader'!$C:$C,Aktivitetsbudget!$B26,'NO kostnader'!$A:$A,Aktivitetsbudget!AK$6,'NO kostnader'!$D:$D,"Personal"))*0.06)),0)),(ROUND((((SUMIFS('EU kostnader'!$F:$F,'EU kostnader'!$C:$C,Aktivitetsbudget!$B26,'EU kostnader'!$A:$A,Aktivitetsbudget!AK$6,'EU kostnader'!$D:$D,"Personal"))*0.06)),0)))))</f>
        <v>0</v>
      </c>
      <c r="AL26" s="61">
        <f>IF($AD$4="Nei",0,(IF($A26="Norge",(ROUND((((SUMIFS('NO kostnader'!$O:$O,'NO kostnader'!$C:$C,Aktivitetsbudget!$B26,'NO kostnader'!$A:$A,Aktivitetsbudget!AL$6,'NO kostnader'!$D:$D,"Personal"))*0.06)),0)),(ROUND((((SUMIFS('EU kostnader'!$F:$F,'EU kostnader'!$C:$C,Aktivitetsbudget!$B26,'EU kostnader'!$A:$A,Aktivitetsbudget!AL$6,'EU kostnader'!$D:$D,"Personal"))*0.06)),0)))))</f>
        <v>0</v>
      </c>
    </row>
    <row r="27" spans="1:38" x14ac:dyDescent="0.25">
      <c r="A27" s="56" t="str">
        <f>VLOOKUP(B27,'Set-up'!$BG$35:$BH$79,2,FALSE)</f>
        <v/>
      </c>
      <c r="B27" s="56" t="str">
        <f>IF('Set-up'!BG53="","",'Set-up'!BG53)</f>
        <v/>
      </c>
      <c r="C27" s="57" t="str">
        <f t="shared" si="7"/>
        <v/>
      </c>
      <c r="D27" s="58" t="str">
        <f>IF($B27="","",R27+AC27+(IF($A27="Norge",(SUMIFS('NO kostnader'!$O:$O,'NO kostnader'!$C:$C,Aktivitetsbudget!$B27,'NO kostnader'!$A:$A,Aktivitetsbudget!D$4)),(SUMIFS('EU kostnader'!$F:$F,'EU kostnader'!$C:$C,Aktivitetsbudget!$B27,'EU kostnader'!$A:$A,Aktivitetsbudget!D$4)))))</f>
        <v/>
      </c>
      <c r="E27" s="58" t="str">
        <f>IF($B27="","",S27+AD27+(IF($A27="Norge",(SUMIFS('NO kostnader'!$O:$O,'NO kostnader'!$C:$C,Aktivitetsbudget!$B27,'NO kostnader'!$A:$A,Aktivitetsbudget!E$4)),(SUMIFS('EU kostnader'!$F:$F,'EU kostnader'!$C:$C,Aktivitetsbudget!$B27,'EU kostnader'!$A:$A,Aktivitetsbudget!E$4)))))</f>
        <v/>
      </c>
      <c r="F27" s="58" t="str">
        <f>IF($B27="","",T27+AE27+(IF($A27="Norge",(SUMIFS('NO kostnader'!$O:$O,'NO kostnader'!$C:$C,Aktivitetsbudget!$B27,'NO kostnader'!$A:$A,Aktivitetsbudget!F$4)),(SUMIFS('EU kostnader'!$F:$F,'EU kostnader'!$C:$C,Aktivitetsbudget!$B27,'EU kostnader'!$A:$A,Aktivitetsbudget!F$4)))))</f>
        <v/>
      </c>
      <c r="G27" s="58" t="str">
        <f>IF($B27="","",U27+AF27+(IF($A27="Norge",(SUMIFS('NO kostnader'!$O:$O,'NO kostnader'!$C:$C,Aktivitetsbudget!$B27,'NO kostnader'!$A:$A,Aktivitetsbudget!G$4)),(SUMIFS('EU kostnader'!$F:$F,'EU kostnader'!$C:$C,Aktivitetsbudget!$B27,'EU kostnader'!$A:$A,Aktivitetsbudget!G$4)))))</f>
        <v/>
      </c>
      <c r="H27" s="58" t="str">
        <f>IF($B27="","",V27+AG27+(IF($A27="Norge",(SUMIFS('NO kostnader'!$O:$O,'NO kostnader'!$C:$C,Aktivitetsbudget!$B27,'NO kostnader'!$A:$A,Aktivitetsbudget!H$4)),(SUMIFS('EU kostnader'!$F:$F,'EU kostnader'!$C:$C,Aktivitetsbudget!$B27,'EU kostnader'!$A:$A,Aktivitetsbudget!H$4)))))</f>
        <v/>
      </c>
      <c r="I27" s="58" t="str">
        <f>IF($B27="","",W27+AH27+(IF($A27="Norge",(SUMIFS('NO kostnader'!$O:$O,'NO kostnader'!$C:$C,Aktivitetsbudget!$B27,'NO kostnader'!$A:$A,Aktivitetsbudget!I$4)),(SUMIFS('EU kostnader'!$F:$F,'EU kostnader'!$C:$C,Aktivitetsbudget!$B27,'EU kostnader'!$A:$A,Aktivitetsbudget!I$4)))))</f>
        <v/>
      </c>
      <c r="J27" s="58" t="str">
        <f>IF($B27="","",X27+AI27+(IF($A27="Norge",(SUMIFS('NO kostnader'!$O:$O,'NO kostnader'!$C:$C,Aktivitetsbudget!$B27,'NO kostnader'!$A:$A,Aktivitetsbudget!J$4)),(SUMIFS('EU kostnader'!$F:$F,'EU kostnader'!$C:$C,Aktivitetsbudget!$B27,'EU kostnader'!$A:$A,Aktivitetsbudget!J$4)))))</f>
        <v/>
      </c>
      <c r="K27" s="58" t="str">
        <f>IF($B27="","",Y27+AJ27+(IF($A27="Norge",(SUMIFS('NO kostnader'!$O:$O,'NO kostnader'!$C:$C,Aktivitetsbudget!$B27,'NO kostnader'!$A:$A,Aktivitetsbudget!K$4)),(SUMIFS('EU kostnader'!$F:$F,'EU kostnader'!$C:$C,Aktivitetsbudget!$B27,'EU kostnader'!$A:$A,Aktivitetsbudget!K$4)))))</f>
        <v/>
      </c>
      <c r="L27" s="58" t="str">
        <f>IF($B27="","",Z27+AK27+(IF($A27="Norge",(SUMIFS('NO kostnader'!$O:$O,'NO kostnader'!$C:$C,Aktivitetsbudget!$B27,'NO kostnader'!$A:$A,Aktivitetsbudget!L$4)),(SUMIFS('EU kostnader'!$F:$F,'EU kostnader'!$C:$C,Aktivitetsbudget!$B27,'EU kostnader'!$A:$A,Aktivitetsbudget!L$4)))))</f>
        <v/>
      </c>
      <c r="M27" s="58" t="str">
        <f>IF($B27="","",AA27+AL27+(IF($A27="Norge",(SUMIFS('NO kostnader'!$O:$O,'NO kostnader'!$C:$C,Aktivitetsbudget!$B27,'NO kostnader'!$A:$A,Aktivitetsbudget!M$4)),(SUMIFS('EU kostnader'!$F:$F,'EU kostnader'!$C:$C,Aktivitetsbudget!$B27,'EU kostnader'!$A:$A,Aktivitetsbudget!M$4)))))</f>
        <v/>
      </c>
      <c r="R27" s="61">
        <f>IF($S$4="Nei",0,(IF($A27="Norge",(ROUND((((SUMIFS('NO kostnader'!$O:$O,'NO kostnader'!$C:$C,Aktivitetsbudget!$B27,'NO kostnader'!$A:$A,Aktivitetsbudget!R$6,'NO kostnader'!$D:$D,"Personal"))*0.15)),0)),(ROUND((((SUMIFS('EU kostnader'!$F:$F,'EU kostnader'!$C:$C,Aktivitetsbudget!$B27,'EU kostnader'!$A:$A,Aktivitetsbudget!R$6,'EU kostnader'!$D:$D,"Personal"))*0.15)),0)))))</f>
        <v>0</v>
      </c>
      <c r="S27" s="61">
        <f>IF($S$4="Nei",0,(IF($A27="Norge",(ROUND((((SUMIFS('NO kostnader'!$O:$O,'NO kostnader'!$C:$C,Aktivitetsbudget!$B27,'NO kostnader'!$A:$A,Aktivitetsbudget!S$6,'NO kostnader'!$D:$D,"Personal"))*0.15)),0)),(ROUND((((SUMIFS('EU kostnader'!$F:$F,'EU kostnader'!$C:$C,Aktivitetsbudget!$B27,'EU kostnader'!$A:$A,Aktivitetsbudget!S$6,'EU kostnader'!$D:$D,"Personal"))*0.15)),0)))))</f>
        <v>0</v>
      </c>
      <c r="T27" s="61">
        <f>IF($S$4="Nei",0,(IF($A27="Norge",(ROUND((((SUMIFS('NO kostnader'!$O:$O,'NO kostnader'!$C:$C,Aktivitetsbudget!$B27,'NO kostnader'!$A:$A,Aktivitetsbudget!T$6,'NO kostnader'!$D:$D,"Personal"))*0.15)),0)),(ROUND((((SUMIFS('EU kostnader'!$F:$F,'EU kostnader'!$C:$C,Aktivitetsbudget!$B27,'EU kostnader'!$A:$A,Aktivitetsbudget!T$6,'EU kostnader'!$D:$D,"Personal"))*0.15)),0)))))</f>
        <v>0</v>
      </c>
      <c r="U27" s="61">
        <f>IF($S$4="Nei",0,(IF($A27="Norge",(ROUND((((SUMIFS('NO kostnader'!$O:$O,'NO kostnader'!$C:$C,Aktivitetsbudget!$B27,'NO kostnader'!$A:$A,Aktivitetsbudget!U$6,'NO kostnader'!$D:$D,"Personal"))*0.15)),0)),(ROUND((((SUMIFS('EU kostnader'!$F:$F,'EU kostnader'!$C:$C,Aktivitetsbudget!$B27,'EU kostnader'!$A:$A,Aktivitetsbudget!U$6,'EU kostnader'!$D:$D,"Personal"))*0.15)),0)))))</f>
        <v>0</v>
      </c>
      <c r="V27" s="61">
        <f>IF($S$4="Nei",0,(IF($A27="Norge",(ROUND((((SUMIFS('NO kostnader'!$O:$O,'NO kostnader'!$C:$C,Aktivitetsbudget!$B27,'NO kostnader'!$A:$A,Aktivitetsbudget!V$6,'NO kostnader'!$D:$D,"Personal"))*0.15)),0)),(ROUND((((SUMIFS('EU kostnader'!$F:$F,'EU kostnader'!$C:$C,Aktivitetsbudget!$B27,'EU kostnader'!$A:$A,Aktivitetsbudget!V$6,'EU kostnader'!$D:$D,"Personal"))*0.15)),0)))))</f>
        <v>0</v>
      </c>
      <c r="W27" s="61">
        <f>IF($S$4="Nei",0,(IF($A27="Norge",(ROUND((((SUMIFS('NO kostnader'!$O:$O,'NO kostnader'!$C:$C,Aktivitetsbudget!$B27,'NO kostnader'!$A:$A,Aktivitetsbudget!W$6,'NO kostnader'!$D:$D,"Personal"))*0.15)),0)),(ROUND((((SUMIFS('EU kostnader'!$F:$F,'EU kostnader'!$C:$C,Aktivitetsbudget!$B27,'EU kostnader'!$A:$A,Aktivitetsbudget!W$6,'EU kostnader'!$D:$D,"Personal"))*0.15)),0)))))</f>
        <v>0</v>
      </c>
      <c r="X27" s="61">
        <f>IF($S$4="Nei",0,(IF($A27="Norge",(ROUND((((SUMIFS('NO kostnader'!$O:$O,'NO kostnader'!$C:$C,Aktivitetsbudget!$B27,'NO kostnader'!$A:$A,Aktivitetsbudget!X$6,'NO kostnader'!$D:$D,"Personal"))*0.15)),0)),(ROUND((((SUMIFS('EU kostnader'!$F:$F,'EU kostnader'!$C:$C,Aktivitetsbudget!$B27,'EU kostnader'!$A:$A,Aktivitetsbudget!X$6,'EU kostnader'!$D:$D,"Personal"))*0.15)),0)))))</f>
        <v>0</v>
      </c>
      <c r="Y27" s="61">
        <f>IF($S$4="Nei",0,(IF($A27="Norge",(ROUND((((SUMIFS('NO kostnader'!$O:$O,'NO kostnader'!$C:$C,Aktivitetsbudget!$B27,'NO kostnader'!$A:$A,Aktivitetsbudget!Y$6,'NO kostnader'!$D:$D,"Personal"))*0.15)),0)),(ROUND((((SUMIFS('EU kostnader'!$F:$F,'EU kostnader'!$C:$C,Aktivitetsbudget!$B27,'EU kostnader'!$A:$A,Aktivitetsbudget!Y$6,'EU kostnader'!$D:$D,"Personal"))*0.15)),0)))))</f>
        <v>0</v>
      </c>
      <c r="Z27" s="61">
        <f>IF($S$4="Nei",0,(IF($A27="Norge",(ROUND((((SUMIFS('NO kostnader'!$O:$O,'NO kostnader'!$C:$C,Aktivitetsbudget!$B27,'NO kostnader'!$A:$A,Aktivitetsbudget!Z$6,'NO kostnader'!$D:$D,"Personal"))*0.15)),0)),(ROUND((((SUMIFS('EU kostnader'!$F:$F,'EU kostnader'!$C:$C,Aktivitetsbudget!$B27,'EU kostnader'!$A:$A,Aktivitetsbudget!Z$6,'EU kostnader'!$D:$D,"Personal"))*0.15)),0)))))</f>
        <v>0</v>
      </c>
      <c r="AA27" s="61">
        <f>IF($S$4="Nei",0,(IF($A27="Norge",(ROUND((((SUMIFS('NO kostnader'!$O:$O,'NO kostnader'!$C:$C,Aktivitetsbudget!$B27,'NO kostnader'!$A:$A,Aktivitetsbudget!AA$6,'NO kostnader'!$D:$D,"Personal"))*0.15)),0)),(ROUND((((SUMIFS('EU kostnader'!$F:$F,'EU kostnader'!$C:$C,Aktivitetsbudget!$B27,'EU kostnader'!$A:$A,Aktivitetsbudget!AA$6,'EU kostnader'!$D:$D,"Personal"))*0.15)),0)))))</f>
        <v>0</v>
      </c>
      <c r="AC27" s="61">
        <f>IF($AD$4="Nei",0,(IF($A27="Norge",(ROUND((((SUMIFS('NO kostnader'!$O:$O,'NO kostnader'!$C:$C,Aktivitetsbudget!$B27,'NO kostnader'!$A:$A,Aktivitetsbudget!AC$6,'NO kostnader'!$D:$D,"Personal"))*0.06)),0)),(ROUND((((SUMIFS('EU kostnader'!$F:$F,'EU kostnader'!$C:$C,Aktivitetsbudget!$B27,'EU kostnader'!$A:$A,Aktivitetsbudget!AC$6,'EU kostnader'!$D:$D,"Personal"))*0.06)),0)))))</f>
        <v>0</v>
      </c>
      <c r="AD27" s="61">
        <f>IF($AD$4="Nei",0,(IF($A27="Norge",(ROUND((((SUMIFS('NO kostnader'!$O:$O,'NO kostnader'!$C:$C,Aktivitetsbudget!$B27,'NO kostnader'!$A:$A,Aktivitetsbudget!AD$6,'NO kostnader'!$D:$D,"Personal"))*0.06)),0)),(ROUND((((SUMIFS('EU kostnader'!$F:$F,'EU kostnader'!$C:$C,Aktivitetsbudget!$B27,'EU kostnader'!$A:$A,Aktivitetsbudget!AD$6,'EU kostnader'!$D:$D,"Personal"))*0.06)),0)))))</f>
        <v>0</v>
      </c>
      <c r="AE27" s="61">
        <f>IF($AD$4="Nei",0,(IF($A27="Norge",(ROUND((((SUMIFS('NO kostnader'!$O:$O,'NO kostnader'!$C:$C,Aktivitetsbudget!$B27,'NO kostnader'!$A:$A,Aktivitetsbudget!AE$6,'NO kostnader'!$D:$D,"Personal"))*0.06)),0)),(ROUND((((SUMIFS('EU kostnader'!$F:$F,'EU kostnader'!$C:$C,Aktivitetsbudget!$B27,'EU kostnader'!$A:$A,Aktivitetsbudget!AE$6,'EU kostnader'!$D:$D,"Personal"))*0.06)),0)))))</f>
        <v>0</v>
      </c>
      <c r="AF27" s="61">
        <f>IF($AD$4="Nei",0,(IF($A27="Norge",(ROUND((((SUMIFS('NO kostnader'!$O:$O,'NO kostnader'!$C:$C,Aktivitetsbudget!$B27,'NO kostnader'!$A:$A,Aktivitetsbudget!AF$6,'NO kostnader'!$D:$D,"Personal"))*0.06)),0)),(ROUND((((SUMIFS('EU kostnader'!$F:$F,'EU kostnader'!$C:$C,Aktivitetsbudget!$B27,'EU kostnader'!$A:$A,Aktivitetsbudget!AF$6,'EU kostnader'!$D:$D,"Personal"))*0.06)),0)))))</f>
        <v>0</v>
      </c>
      <c r="AG27" s="61">
        <f>IF($AD$4="Nei",0,(IF($A27="Norge",(ROUND((((SUMIFS('NO kostnader'!$O:$O,'NO kostnader'!$C:$C,Aktivitetsbudget!$B27,'NO kostnader'!$A:$A,Aktivitetsbudget!AG$6,'NO kostnader'!$D:$D,"Personal"))*0.06)),0)),(ROUND((((SUMIFS('EU kostnader'!$F:$F,'EU kostnader'!$C:$C,Aktivitetsbudget!$B27,'EU kostnader'!$A:$A,Aktivitetsbudget!AG$6,'EU kostnader'!$D:$D,"Personal"))*0.06)),0)))))</f>
        <v>0</v>
      </c>
      <c r="AH27" s="61">
        <f>IF($AD$4="Nei",0,(IF($A27="Norge",(ROUND((((SUMIFS('NO kostnader'!$O:$O,'NO kostnader'!$C:$C,Aktivitetsbudget!$B27,'NO kostnader'!$A:$A,Aktivitetsbudget!AH$6,'NO kostnader'!$D:$D,"Personal"))*0.06)),0)),(ROUND((((SUMIFS('EU kostnader'!$F:$F,'EU kostnader'!$C:$C,Aktivitetsbudget!$B27,'EU kostnader'!$A:$A,Aktivitetsbudget!AH$6,'EU kostnader'!$D:$D,"Personal"))*0.06)),0)))))</f>
        <v>0</v>
      </c>
      <c r="AI27" s="61">
        <f>IF($AD$4="Nei",0,(IF($A27="Norge",(ROUND((((SUMIFS('NO kostnader'!$O:$O,'NO kostnader'!$C:$C,Aktivitetsbudget!$B27,'NO kostnader'!$A:$A,Aktivitetsbudget!AI$6,'NO kostnader'!$D:$D,"Personal"))*0.06)),0)),(ROUND((((SUMIFS('EU kostnader'!$F:$F,'EU kostnader'!$C:$C,Aktivitetsbudget!$B27,'EU kostnader'!$A:$A,Aktivitetsbudget!AI$6,'EU kostnader'!$D:$D,"Personal"))*0.06)),0)))))</f>
        <v>0</v>
      </c>
      <c r="AJ27" s="61">
        <f>IF($AD$4="Nei",0,(IF($A27="Norge",(ROUND((((SUMIFS('NO kostnader'!$O:$O,'NO kostnader'!$C:$C,Aktivitetsbudget!$B27,'NO kostnader'!$A:$A,Aktivitetsbudget!AJ$6,'NO kostnader'!$D:$D,"Personal"))*0.06)),0)),(ROUND((((SUMIFS('EU kostnader'!$F:$F,'EU kostnader'!$C:$C,Aktivitetsbudget!$B27,'EU kostnader'!$A:$A,Aktivitetsbudget!AJ$6,'EU kostnader'!$D:$D,"Personal"))*0.06)),0)))))</f>
        <v>0</v>
      </c>
      <c r="AK27" s="61">
        <f>IF($AD$4="Nei",0,(IF($A27="Norge",(ROUND((((SUMIFS('NO kostnader'!$O:$O,'NO kostnader'!$C:$C,Aktivitetsbudget!$B27,'NO kostnader'!$A:$A,Aktivitetsbudget!AK$6,'NO kostnader'!$D:$D,"Personal"))*0.06)),0)),(ROUND((((SUMIFS('EU kostnader'!$F:$F,'EU kostnader'!$C:$C,Aktivitetsbudget!$B27,'EU kostnader'!$A:$A,Aktivitetsbudget!AK$6,'EU kostnader'!$D:$D,"Personal"))*0.06)),0)))))</f>
        <v>0</v>
      </c>
      <c r="AL27" s="61">
        <f>IF($AD$4="Nei",0,(IF($A27="Norge",(ROUND((((SUMIFS('NO kostnader'!$O:$O,'NO kostnader'!$C:$C,Aktivitetsbudget!$B27,'NO kostnader'!$A:$A,Aktivitetsbudget!AL$6,'NO kostnader'!$D:$D,"Personal"))*0.06)),0)),(ROUND((((SUMIFS('EU kostnader'!$F:$F,'EU kostnader'!$C:$C,Aktivitetsbudget!$B27,'EU kostnader'!$A:$A,Aktivitetsbudget!AL$6,'EU kostnader'!$D:$D,"Personal"))*0.06)),0)))))</f>
        <v>0</v>
      </c>
    </row>
    <row r="28" spans="1:38" x14ac:dyDescent="0.25">
      <c r="A28" s="56" t="str">
        <f>VLOOKUP(B28,'Set-up'!$BG$35:$BH$79,2,FALSE)</f>
        <v/>
      </c>
      <c r="B28" s="56" t="str">
        <f>IF('Set-up'!BG54="","",'Set-up'!BG54)</f>
        <v/>
      </c>
      <c r="C28" s="57" t="str">
        <f t="shared" si="7"/>
        <v/>
      </c>
      <c r="D28" s="58" t="str">
        <f>IF($B28="","",R28+AC28+(IF($A28="Norge",(SUMIFS('NO kostnader'!$O:$O,'NO kostnader'!$C:$C,Aktivitetsbudget!$B28,'NO kostnader'!$A:$A,Aktivitetsbudget!D$4)),(SUMIFS('EU kostnader'!$F:$F,'EU kostnader'!$C:$C,Aktivitetsbudget!$B28,'EU kostnader'!$A:$A,Aktivitetsbudget!D$4)))))</f>
        <v/>
      </c>
      <c r="E28" s="58" t="str">
        <f>IF($B28="","",S28+AD28+(IF($A28="Norge",(SUMIFS('NO kostnader'!$O:$O,'NO kostnader'!$C:$C,Aktivitetsbudget!$B28,'NO kostnader'!$A:$A,Aktivitetsbudget!E$4)),(SUMIFS('EU kostnader'!$F:$F,'EU kostnader'!$C:$C,Aktivitetsbudget!$B28,'EU kostnader'!$A:$A,Aktivitetsbudget!E$4)))))</f>
        <v/>
      </c>
      <c r="F28" s="58" t="str">
        <f>IF($B28="","",T28+AE28+(IF($A28="Norge",(SUMIFS('NO kostnader'!$O:$O,'NO kostnader'!$C:$C,Aktivitetsbudget!$B28,'NO kostnader'!$A:$A,Aktivitetsbudget!F$4)),(SUMIFS('EU kostnader'!$F:$F,'EU kostnader'!$C:$C,Aktivitetsbudget!$B28,'EU kostnader'!$A:$A,Aktivitetsbudget!F$4)))))</f>
        <v/>
      </c>
      <c r="G28" s="58" t="str">
        <f>IF($B28="","",U28+AF28+(IF($A28="Norge",(SUMIFS('NO kostnader'!$O:$O,'NO kostnader'!$C:$C,Aktivitetsbudget!$B28,'NO kostnader'!$A:$A,Aktivitetsbudget!G$4)),(SUMIFS('EU kostnader'!$F:$F,'EU kostnader'!$C:$C,Aktivitetsbudget!$B28,'EU kostnader'!$A:$A,Aktivitetsbudget!G$4)))))</f>
        <v/>
      </c>
      <c r="H28" s="58" t="str">
        <f>IF($B28="","",V28+AG28+(IF($A28="Norge",(SUMIFS('NO kostnader'!$O:$O,'NO kostnader'!$C:$C,Aktivitetsbudget!$B28,'NO kostnader'!$A:$A,Aktivitetsbudget!H$4)),(SUMIFS('EU kostnader'!$F:$F,'EU kostnader'!$C:$C,Aktivitetsbudget!$B28,'EU kostnader'!$A:$A,Aktivitetsbudget!H$4)))))</f>
        <v/>
      </c>
      <c r="I28" s="58" t="str">
        <f>IF($B28="","",W28+AH28+(IF($A28="Norge",(SUMIFS('NO kostnader'!$O:$O,'NO kostnader'!$C:$C,Aktivitetsbudget!$B28,'NO kostnader'!$A:$A,Aktivitetsbudget!I$4)),(SUMIFS('EU kostnader'!$F:$F,'EU kostnader'!$C:$C,Aktivitetsbudget!$B28,'EU kostnader'!$A:$A,Aktivitetsbudget!I$4)))))</f>
        <v/>
      </c>
      <c r="J28" s="58" t="str">
        <f>IF($B28="","",X28+AI28+(IF($A28="Norge",(SUMIFS('NO kostnader'!$O:$O,'NO kostnader'!$C:$C,Aktivitetsbudget!$B28,'NO kostnader'!$A:$A,Aktivitetsbudget!J$4)),(SUMIFS('EU kostnader'!$F:$F,'EU kostnader'!$C:$C,Aktivitetsbudget!$B28,'EU kostnader'!$A:$A,Aktivitetsbudget!J$4)))))</f>
        <v/>
      </c>
      <c r="K28" s="58" t="str">
        <f>IF($B28="","",Y28+AJ28+(IF($A28="Norge",(SUMIFS('NO kostnader'!$O:$O,'NO kostnader'!$C:$C,Aktivitetsbudget!$B28,'NO kostnader'!$A:$A,Aktivitetsbudget!K$4)),(SUMIFS('EU kostnader'!$F:$F,'EU kostnader'!$C:$C,Aktivitetsbudget!$B28,'EU kostnader'!$A:$A,Aktivitetsbudget!K$4)))))</f>
        <v/>
      </c>
      <c r="L28" s="58" t="str">
        <f>IF($B28="","",Z28+AK28+(IF($A28="Norge",(SUMIFS('NO kostnader'!$O:$O,'NO kostnader'!$C:$C,Aktivitetsbudget!$B28,'NO kostnader'!$A:$A,Aktivitetsbudget!L$4)),(SUMIFS('EU kostnader'!$F:$F,'EU kostnader'!$C:$C,Aktivitetsbudget!$B28,'EU kostnader'!$A:$A,Aktivitetsbudget!L$4)))))</f>
        <v/>
      </c>
      <c r="M28" s="58" t="str">
        <f>IF($B28="","",AA28+AL28+(IF($A28="Norge",(SUMIFS('NO kostnader'!$O:$O,'NO kostnader'!$C:$C,Aktivitetsbudget!$B28,'NO kostnader'!$A:$A,Aktivitetsbudget!M$4)),(SUMIFS('EU kostnader'!$F:$F,'EU kostnader'!$C:$C,Aktivitetsbudget!$B28,'EU kostnader'!$A:$A,Aktivitetsbudget!M$4)))))</f>
        <v/>
      </c>
      <c r="R28" s="61">
        <f>IF($S$4="Nei",0,(IF($A28="Norge",(ROUND((((SUMIFS('NO kostnader'!$O:$O,'NO kostnader'!$C:$C,Aktivitetsbudget!$B28,'NO kostnader'!$A:$A,Aktivitetsbudget!R$6,'NO kostnader'!$D:$D,"Personal"))*0.15)),0)),(ROUND((((SUMIFS('EU kostnader'!$F:$F,'EU kostnader'!$C:$C,Aktivitetsbudget!$B28,'EU kostnader'!$A:$A,Aktivitetsbudget!R$6,'EU kostnader'!$D:$D,"Personal"))*0.15)),0)))))</f>
        <v>0</v>
      </c>
      <c r="S28" s="61">
        <f>IF($S$4="Nei",0,(IF($A28="Norge",(ROUND((((SUMIFS('NO kostnader'!$O:$O,'NO kostnader'!$C:$C,Aktivitetsbudget!$B28,'NO kostnader'!$A:$A,Aktivitetsbudget!S$6,'NO kostnader'!$D:$D,"Personal"))*0.15)),0)),(ROUND((((SUMIFS('EU kostnader'!$F:$F,'EU kostnader'!$C:$C,Aktivitetsbudget!$B28,'EU kostnader'!$A:$A,Aktivitetsbudget!S$6,'EU kostnader'!$D:$D,"Personal"))*0.15)),0)))))</f>
        <v>0</v>
      </c>
      <c r="T28" s="61">
        <f>IF($S$4="Nei",0,(IF($A28="Norge",(ROUND((((SUMIFS('NO kostnader'!$O:$O,'NO kostnader'!$C:$C,Aktivitetsbudget!$B28,'NO kostnader'!$A:$A,Aktivitetsbudget!T$6,'NO kostnader'!$D:$D,"Personal"))*0.15)),0)),(ROUND((((SUMIFS('EU kostnader'!$F:$F,'EU kostnader'!$C:$C,Aktivitetsbudget!$B28,'EU kostnader'!$A:$A,Aktivitetsbudget!T$6,'EU kostnader'!$D:$D,"Personal"))*0.15)),0)))))</f>
        <v>0</v>
      </c>
      <c r="U28" s="61">
        <f>IF($S$4="Nei",0,(IF($A28="Norge",(ROUND((((SUMIFS('NO kostnader'!$O:$O,'NO kostnader'!$C:$C,Aktivitetsbudget!$B28,'NO kostnader'!$A:$A,Aktivitetsbudget!U$6,'NO kostnader'!$D:$D,"Personal"))*0.15)),0)),(ROUND((((SUMIFS('EU kostnader'!$F:$F,'EU kostnader'!$C:$C,Aktivitetsbudget!$B28,'EU kostnader'!$A:$A,Aktivitetsbudget!U$6,'EU kostnader'!$D:$D,"Personal"))*0.15)),0)))))</f>
        <v>0</v>
      </c>
      <c r="V28" s="61">
        <f>IF($S$4="Nei",0,(IF($A28="Norge",(ROUND((((SUMIFS('NO kostnader'!$O:$O,'NO kostnader'!$C:$C,Aktivitetsbudget!$B28,'NO kostnader'!$A:$A,Aktivitetsbudget!V$6,'NO kostnader'!$D:$D,"Personal"))*0.15)),0)),(ROUND((((SUMIFS('EU kostnader'!$F:$F,'EU kostnader'!$C:$C,Aktivitetsbudget!$B28,'EU kostnader'!$A:$A,Aktivitetsbudget!V$6,'EU kostnader'!$D:$D,"Personal"))*0.15)),0)))))</f>
        <v>0</v>
      </c>
      <c r="W28" s="61">
        <f>IF($S$4="Nei",0,(IF($A28="Norge",(ROUND((((SUMIFS('NO kostnader'!$O:$O,'NO kostnader'!$C:$C,Aktivitetsbudget!$B28,'NO kostnader'!$A:$A,Aktivitetsbudget!W$6,'NO kostnader'!$D:$D,"Personal"))*0.15)),0)),(ROUND((((SUMIFS('EU kostnader'!$F:$F,'EU kostnader'!$C:$C,Aktivitetsbudget!$B28,'EU kostnader'!$A:$A,Aktivitetsbudget!W$6,'EU kostnader'!$D:$D,"Personal"))*0.15)),0)))))</f>
        <v>0</v>
      </c>
      <c r="X28" s="61">
        <f>IF($S$4="Nei",0,(IF($A28="Norge",(ROUND((((SUMIFS('NO kostnader'!$O:$O,'NO kostnader'!$C:$C,Aktivitetsbudget!$B28,'NO kostnader'!$A:$A,Aktivitetsbudget!X$6,'NO kostnader'!$D:$D,"Personal"))*0.15)),0)),(ROUND((((SUMIFS('EU kostnader'!$F:$F,'EU kostnader'!$C:$C,Aktivitetsbudget!$B28,'EU kostnader'!$A:$A,Aktivitetsbudget!X$6,'EU kostnader'!$D:$D,"Personal"))*0.15)),0)))))</f>
        <v>0</v>
      </c>
      <c r="Y28" s="61">
        <f>IF($S$4="Nei",0,(IF($A28="Norge",(ROUND((((SUMIFS('NO kostnader'!$O:$O,'NO kostnader'!$C:$C,Aktivitetsbudget!$B28,'NO kostnader'!$A:$A,Aktivitetsbudget!Y$6,'NO kostnader'!$D:$D,"Personal"))*0.15)),0)),(ROUND((((SUMIFS('EU kostnader'!$F:$F,'EU kostnader'!$C:$C,Aktivitetsbudget!$B28,'EU kostnader'!$A:$A,Aktivitetsbudget!Y$6,'EU kostnader'!$D:$D,"Personal"))*0.15)),0)))))</f>
        <v>0</v>
      </c>
      <c r="Z28" s="61">
        <f>IF($S$4="Nei",0,(IF($A28="Norge",(ROUND((((SUMIFS('NO kostnader'!$O:$O,'NO kostnader'!$C:$C,Aktivitetsbudget!$B28,'NO kostnader'!$A:$A,Aktivitetsbudget!Z$6,'NO kostnader'!$D:$D,"Personal"))*0.15)),0)),(ROUND((((SUMIFS('EU kostnader'!$F:$F,'EU kostnader'!$C:$C,Aktivitetsbudget!$B28,'EU kostnader'!$A:$A,Aktivitetsbudget!Z$6,'EU kostnader'!$D:$D,"Personal"))*0.15)),0)))))</f>
        <v>0</v>
      </c>
      <c r="AA28" s="61">
        <f>IF($S$4="Nei",0,(IF($A28="Norge",(ROUND((((SUMIFS('NO kostnader'!$O:$O,'NO kostnader'!$C:$C,Aktivitetsbudget!$B28,'NO kostnader'!$A:$A,Aktivitetsbudget!AA$6,'NO kostnader'!$D:$D,"Personal"))*0.15)),0)),(ROUND((((SUMIFS('EU kostnader'!$F:$F,'EU kostnader'!$C:$C,Aktivitetsbudget!$B28,'EU kostnader'!$A:$A,Aktivitetsbudget!AA$6,'EU kostnader'!$D:$D,"Personal"))*0.15)),0)))))</f>
        <v>0</v>
      </c>
      <c r="AC28" s="61">
        <f>IF($AD$4="Nei",0,(IF($A28="Norge",(ROUND((((SUMIFS('NO kostnader'!$O:$O,'NO kostnader'!$C:$C,Aktivitetsbudget!$B28,'NO kostnader'!$A:$A,Aktivitetsbudget!AC$6,'NO kostnader'!$D:$D,"Personal"))*0.06)),0)),(ROUND((((SUMIFS('EU kostnader'!$F:$F,'EU kostnader'!$C:$C,Aktivitetsbudget!$B28,'EU kostnader'!$A:$A,Aktivitetsbudget!AC$6,'EU kostnader'!$D:$D,"Personal"))*0.06)),0)))))</f>
        <v>0</v>
      </c>
      <c r="AD28" s="61">
        <f>IF($AD$4="Nei",0,(IF($A28="Norge",(ROUND((((SUMIFS('NO kostnader'!$O:$O,'NO kostnader'!$C:$C,Aktivitetsbudget!$B28,'NO kostnader'!$A:$A,Aktivitetsbudget!AD$6,'NO kostnader'!$D:$D,"Personal"))*0.06)),0)),(ROUND((((SUMIFS('EU kostnader'!$F:$F,'EU kostnader'!$C:$C,Aktivitetsbudget!$B28,'EU kostnader'!$A:$A,Aktivitetsbudget!AD$6,'EU kostnader'!$D:$D,"Personal"))*0.06)),0)))))</f>
        <v>0</v>
      </c>
      <c r="AE28" s="61">
        <f>IF($AD$4="Nei",0,(IF($A28="Norge",(ROUND((((SUMIFS('NO kostnader'!$O:$O,'NO kostnader'!$C:$C,Aktivitetsbudget!$B28,'NO kostnader'!$A:$A,Aktivitetsbudget!AE$6,'NO kostnader'!$D:$D,"Personal"))*0.06)),0)),(ROUND((((SUMIFS('EU kostnader'!$F:$F,'EU kostnader'!$C:$C,Aktivitetsbudget!$B28,'EU kostnader'!$A:$A,Aktivitetsbudget!AE$6,'EU kostnader'!$D:$D,"Personal"))*0.06)),0)))))</f>
        <v>0</v>
      </c>
      <c r="AF28" s="61">
        <f>IF($AD$4="Nei",0,(IF($A28="Norge",(ROUND((((SUMIFS('NO kostnader'!$O:$O,'NO kostnader'!$C:$C,Aktivitetsbudget!$B28,'NO kostnader'!$A:$A,Aktivitetsbudget!AF$6,'NO kostnader'!$D:$D,"Personal"))*0.06)),0)),(ROUND((((SUMIFS('EU kostnader'!$F:$F,'EU kostnader'!$C:$C,Aktivitetsbudget!$B28,'EU kostnader'!$A:$A,Aktivitetsbudget!AF$6,'EU kostnader'!$D:$D,"Personal"))*0.06)),0)))))</f>
        <v>0</v>
      </c>
      <c r="AG28" s="61">
        <f>IF($AD$4="Nei",0,(IF($A28="Norge",(ROUND((((SUMIFS('NO kostnader'!$O:$O,'NO kostnader'!$C:$C,Aktivitetsbudget!$B28,'NO kostnader'!$A:$A,Aktivitetsbudget!AG$6,'NO kostnader'!$D:$D,"Personal"))*0.06)),0)),(ROUND((((SUMIFS('EU kostnader'!$F:$F,'EU kostnader'!$C:$C,Aktivitetsbudget!$B28,'EU kostnader'!$A:$A,Aktivitetsbudget!AG$6,'EU kostnader'!$D:$D,"Personal"))*0.06)),0)))))</f>
        <v>0</v>
      </c>
      <c r="AH28" s="61">
        <f>IF($AD$4="Nei",0,(IF($A28="Norge",(ROUND((((SUMIFS('NO kostnader'!$O:$O,'NO kostnader'!$C:$C,Aktivitetsbudget!$B28,'NO kostnader'!$A:$A,Aktivitetsbudget!AH$6,'NO kostnader'!$D:$D,"Personal"))*0.06)),0)),(ROUND((((SUMIFS('EU kostnader'!$F:$F,'EU kostnader'!$C:$C,Aktivitetsbudget!$B28,'EU kostnader'!$A:$A,Aktivitetsbudget!AH$6,'EU kostnader'!$D:$D,"Personal"))*0.06)),0)))))</f>
        <v>0</v>
      </c>
      <c r="AI28" s="61">
        <f>IF($AD$4="Nei",0,(IF($A28="Norge",(ROUND((((SUMIFS('NO kostnader'!$O:$O,'NO kostnader'!$C:$C,Aktivitetsbudget!$B28,'NO kostnader'!$A:$A,Aktivitetsbudget!AI$6,'NO kostnader'!$D:$D,"Personal"))*0.06)),0)),(ROUND((((SUMIFS('EU kostnader'!$F:$F,'EU kostnader'!$C:$C,Aktivitetsbudget!$B28,'EU kostnader'!$A:$A,Aktivitetsbudget!AI$6,'EU kostnader'!$D:$D,"Personal"))*0.06)),0)))))</f>
        <v>0</v>
      </c>
      <c r="AJ28" s="61">
        <f>IF($AD$4="Nei",0,(IF($A28="Norge",(ROUND((((SUMIFS('NO kostnader'!$O:$O,'NO kostnader'!$C:$C,Aktivitetsbudget!$B28,'NO kostnader'!$A:$A,Aktivitetsbudget!AJ$6,'NO kostnader'!$D:$D,"Personal"))*0.06)),0)),(ROUND((((SUMIFS('EU kostnader'!$F:$F,'EU kostnader'!$C:$C,Aktivitetsbudget!$B28,'EU kostnader'!$A:$A,Aktivitetsbudget!AJ$6,'EU kostnader'!$D:$D,"Personal"))*0.06)),0)))))</f>
        <v>0</v>
      </c>
      <c r="AK28" s="61">
        <f>IF($AD$4="Nei",0,(IF($A28="Norge",(ROUND((((SUMIFS('NO kostnader'!$O:$O,'NO kostnader'!$C:$C,Aktivitetsbudget!$B28,'NO kostnader'!$A:$A,Aktivitetsbudget!AK$6,'NO kostnader'!$D:$D,"Personal"))*0.06)),0)),(ROUND((((SUMIFS('EU kostnader'!$F:$F,'EU kostnader'!$C:$C,Aktivitetsbudget!$B28,'EU kostnader'!$A:$A,Aktivitetsbudget!AK$6,'EU kostnader'!$D:$D,"Personal"))*0.06)),0)))))</f>
        <v>0</v>
      </c>
      <c r="AL28" s="61">
        <f>IF($AD$4="Nei",0,(IF($A28="Norge",(ROUND((((SUMIFS('NO kostnader'!$O:$O,'NO kostnader'!$C:$C,Aktivitetsbudget!$B28,'NO kostnader'!$A:$A,Aktivitetsbudget!AL$6,'NO kostnader'!$D:$D,"Personal"))*0.06)),0)),(ROUND((((SUMIFS('EU kostnader'!$F:$F,'EU kostnader'!$C:$C,Aktivitetsbudget!$B28,'EU kostnader'!$A:$A,Aktivitetsbudget!AL$6,'EU kostnader'!$D:$D,"Personal"))*0.06)),0)))))</f>
        <v>0</v>
      </c>
    </row>
    <row r="29" spans="1:38" x14ac:dyDescent="0.25">
      <c r="A29" s="56" t="str">
        <f>VLOOKUP(B29,'Set-up'!$BG$35:$BH$79,2,FALSE)</f>
        <v/>
      </c>
      <c r="B29" s="56" t="str">
        <f>IF('Set-up'!BG55="","",'Set-up'!BG55)</f>
        <v/>
      </c>
      <c r="C29" s="57" t="str">
        <f t="shared" si="7"/>
        <v/>
      </c>
      <c r="D29" s="58" t="str">
        <f>IF($B29="","",R29+AC29+(IF($A29="Norge",(SUMIFS('NO kostnader'!$O:$O,'NO kostnader'!$C:$C,Aktivitetsbudget!$B29,'NO kostnader'!$A:$A,Aktivitetsbudget!D$4)),(SUMIFS('EU kostnader'!$F:$F,'EU kostnader'!$C:$C,Aktivitetsbudget!$B29,'EU kostnader'!$A:$A,Aktivitetsbudget!D$4)))))</f>
        <v/>
      </c>
      <c r="E29" s="58" t="str">
        <f>IF($B29="","",S29+AD29+(IF($A29="Norge",(SUMIFS('NO kostnader'!$O:$O,'NO kostnader'!$C:$C,Aktivitetsbudget!$B29,'NO kostnader'!$A:$A,Aktivitetsbudget!E$4)),(SUMIFS('EU kostnader'!$F:$F,'EU kostnader'!$C:$C,Aktivitetsbudget!$B29,'EU kostnader'!$A:$A,Aktivitetsbudget!E$4)))))</f>
        <v/>
      </c>
      <c r="F29" s="58" t="str">
        <f>IF($B29="","",T29+AE29+(IF($A29="Norge",(SUMIFS('NO kostnader'!$O:$O,'NO kostnader'!$C:$C,Aktivitetsbudget!$B29,'NO kostnader'!$A:$A,Aktivitetsbudget!F$4)),(SUMIFS('EU kostnader'!$F:$F,'EU kostnader'!$C:$C,Aktivitetsbudget!$B29,'EU kostnader'!$A:$A,Aktivitetsbudget!F$4)))))</f>
        <v/>
      </c>
      <c r="G29" s="58" t="str">
        <f>IF($B29="","",U29+AF29+(IF($A29="Norge",(SUMIFS('NO kostnader'!$O:$O,'NO kostnader'!$C:$C,Aktivitetsbudget!$B29,'NO kostnader'!$A:$A,Aktivitetsbudget!G$4)),(SUMIFS('EU kostnader'!$F:$F,'EU kostnader'!$C:$C,Aktivitetsbudget!$B29,'EU kostnader'!$A:$A,Aktivitetsbudget!G$4)))))</f>
        <v/>
      </c>
      <c r="H29" s="58" t="str">
        <f>IF($B29="","",V29+AG29+(IF($A29="Norge",(SUMIFS('NO kostnader'!$O:$O,'NO kostnader'!$C:$C,Aktivitetsbudget!$B29,'NO kostnader'!$A:$A,Aktivitetsbudget!H$4)),(SUMIFS('EU kostnader'!$F:$F,'EU kostnader'!$C:$C,Aktivitetsbudget!$B29,'EU kostnader'!$A:$A,Aktivitetsbudget!H$4)))))</f>
        <v/>
      </c>
      <c r="I29" s="58" t="str">
        <f>IF($B29="","",W29+AH29+(IF($A29="Norge",(SUMIFS('NO kostnader'!$O:$O,'NO kostnader'!$C:$C,Aktivitetsbudget!$B29,'NO kostnader'!$A:$A,Aktivitetsbudget!I$4)),(SUMIFS('EU kostnader'!$F:$F,'EU kostnader'!$C:$C,Aktivitetsbudget!$B29,'EU kostnader'!$A:$A,Aktivitetsbudget!I$4)))))</f>
        <v/>
      </c>
      <c r="J29" s="58" t="str">
        <f>IF($B29="","",X29+AI29+(IF($A29="Norge",(SUMIFS('NO kostnader'!$O:$O,'NO kostnader'!$C:$C,Aktivitetsbudget!$B29,'NO kostnader'!$A:$A,Aktivitetsbudget!J$4)),(SUMIFS('EU kostnader'!$F:$F,'EU kostnader'!$C:$C,Aktivitetsbudget!$B29,'EU kostnader'!$A:$A,Aktivitetsbudget!J$4)))))</f>
        <v/>
      </c>
      <c r="K29" s="58" t="str">
        <f>IF($B29="","",Y29+AJ29+(IF($A29="Norge",(SUMIFS('NO kostnader'!$O:$O,'NO kostnader'!$C:$C,Aktivitetsbudget!$B29,'NO kostnader'!$A:$A,Aktivitetsbudget!K$4)),(SUMIFS('EU kostnader'!$F:$F,'EU kostnader'!$C:$C,Aktivitetsbudget!$B29,'EU kostnader'!$A:$A,Aktivitetsbudget!K$4)))))</f>
        <v/>
      </c>
      <c r="L29" s="58" t="str">
        <f>IF($B29="","",Z29+AK29+(IF($A29="Norge",(SUMIFS('NO kostnader'!$O:$O,'NO kostnader'!$C:$C,Aktivitetsbudget!$B29,'NO kostnader'!$A:$A,Aktivitetsbudget!L$4)),(SUMIFS('EU kostnader'!$F:$F,'EU kostnader'!$C:$C,Aktivitetsbudget!$B29,'EU kostnader'!$A:$A,Aktivitetsbudget!L$4)))))</f>
        <v/>
      </c>
      <c r="M29" s="58" t="str">
        <f>IF($B29="","",AA29+AL29+(IF($A29="Norge",(SUMIFS('NO kostnader'!$O:$O,'NO kostnader'!$C:$C,Aktivitetsbudget!$B29,'NO kostnader'!$A:$A,Aktivitetsbudget!M$4)),(SUMIFS('EU kostnader'!$F:$F,'EU kostnader'!$C:$C,Aktivitetsbudget!$B29,'EU kostnader'!$A:$A,Aktivitetsbudget!M$4)))))</f>
        <v/>
      </c>
      <c r="R29" s="61">
        <f>IF($S$4="Nei",0,(IF($A29="Norge",(ROUND((((SUMIFS('NO kostnader'!$O:$O,'NO kostnader'!$C:$C,Aktivitetsbudget!$B29,'NO kostnader'!$A:$A,Aktivitetsbudget!R$6,'NO kostnader'!$D:$D,"Personal"))*0.15)),0)),(ROUND((((SUMIFS('EU kostnader'!$F:$F,'EU kostnader'!$C:$C,Aktivitetsbudget!$B29,'EU kostnader'!$A:$A,Aktivitetsbudget!R$6,'EU kostnader'!$D:$D,"Personal"))*0.15)),0)))))</f>
        <v>0</v>
      </c>
      <c r="S29" s="61">
        <f>IF($S$4="Nei",0,(IF($A29="Norge",(ROUND((((SUMIFS('NO kostnader'!$O:$O,'NO kostnader'!$C:$C,Aktivitetsbudget!$B29,'NO kostnader'!$A:$A,Aktivitetsbudget!S$6,'NO kostnader'!$D:$D,"Personal"))*0.15)),0)),(ROUND((((SUMIFS('EU kostnader'!$F:$F,'EU kostnader'!$C:$C,Aktivitetsbudget!$B29,'EU kostnader'!$A:$A,Aktivitetsbudget!S$6,'EU kostnader'!$D:$D,"Personal"))*0.15)),0)))))</f>
        <v>0</v>
      </c>
      <c r="T29" s="61">
        <f>IF($S$4="Nei",0,(IF($A29="Norge",(ROUND((((SUMIFS('NO kostnader'!$O:$O,'NO kostnader'!$C:$C,Aktivitetsbudget!$B29,'NO kostnader'!$A:$A,Aktivitetsbudget!T$6,'NO kostnader'!$D:$D,"Personal"))*0.15)),0)),(ROUND((((SUMIFS('EU kostnader'!$F:$F,'EU kostnader'!$C:$C,Aktivitetsbudget!$B29,'EU kostnader'!$A:$A,Aktivitetsbudget!T$6,'EU kostnader'!$D:$D,"Personal"))*0.15)),0)))))</f>
        <v>0</v>
      </c>
      <c r="U29" s="61">
        <f>IF($S$4="Nei",0,(IF($A29="Norge",(ROUND((((SUMIFS('NO kostnader'!$O:$O,'NO kostnader'!$C:$C,Aktivitetsbudget!$B29,'NO kostnader'!$A:$A,Aktivitetsbudget!U$6,'NO kostnader'!$D:$D,"Personal"))*0.15)),0)),(ROUND((((SUMIFS('EU kostnader'!$F:$F,'EU kostnader'!$C:$C,Aktivitetsbudget!$B29,'EU kostnader'!$A:$A,Aktivitetsbudget!U$6,'EU kostnader'!$D:$D,"Personal"))*0.15)),0)))))</f>
        <v>0</v>
      </c>
      <c r="V29" s="61">
        <f>IF($S$4="Nei",0,(IF($A29="Norge",(ROUND((((SUMIFS('NO kostnader'!$O:$O,'NO kostnader'!$C:$C,Aktivitetsbudget!$B29,'NO kostnader'!$A:$A,Aktivitetsbudget!V$6,'NO kostnader'!$D:$D,"Personal"))*0.15)),0)),(ROUND((((SUMIFS('EU kostnader'!$F:$F,'EU kostnader'!$C:$C,Aktivitetsbudget!$B29,'EU kostnader'!$A:$A,Aktivitetsbudget!V$6,'EU kostnader'!$D:$D,"Personal"))*0.15)),0)))))</f>
        <v>0</v>
      </c>
      <c r="W29" s="61">
        <f>IF($S$4="Nei",0,(IF($A29="Norge",(ROUND((((SUMIFS('NO kostnader'!$O:$O,'NO kostnader'!$C:$C,Aktivitetsbudget!$B29,'NO kostnader'!$A:$A,Aktivitetsbudget!W$6,'NO kostnader'!$D:$D,"Personal"))*0.15)),0)),(ROUND((((SUMIFS('EU kostnader'!$F:$F,'EU kostnader'!$C:$C,Aktivitetsbudget!$B29,'EU kostnader'!$A:$A,Aktivitetsbudget!W$6,'EU kostnader'!$D:$D,"Personal"))*0.15)),0)))))</f>
        <v>0</v>
      </c>
      <c r="X29" s="61">
        <f>IF($S$4="Nei",0,(IF($A29="Norge",(ROUND((((SUMIFS('NO kostnader'!$O:$O,'NO kostnader'!$C:$C,Aktivitetsbudget!$B29,'NO kostnader'!$A:$A,Aktivitetsbudget!X$6,'NO kostnader'!$D:$D,"Personal"))*0.15)),0)),(ROUND((((SUMIFS('EU kostnader'!$F:$F,'EU kostnader'!$C:$C,Aktivitetsbudget!$B29,'EU kostnader'!$A:$A,Aktivitetsbudget!X$6,'EU kostnader'!$D:$D,"Personal"))*0.15)),0)))))</f>
        <v>0</v>
      </c>
      <c r="Y29" s="61">
        <f>IF($S$4="Nei",0,(IF($A29="Norge",(ROUND((((SUMIFS('NO kostnader'!$O:$O,'NO kostnader'!$C:$C,Aktivitetsbudget!$B29,'NO kostnader'!$A:$A,Aktivitetsbudget!Y$6,'NO kostnader'!$D:$D,"Personal"))*0.15)),0)),(ROUND((((SUMIFS('EU kostnader'!$F:$F,'EU kostnader'!$C:$C,Aktivitetsbudget!$B29,'EU kostnader'!$A:$A,Aktivitetsbudget!Y$6,'EU kostnader'!$D:$D,"Personal"))*0.15)),0)))))</f>
        <v>0</v>
      </c>
      <c r="Z29" s="61">
        <f>IF($S$4="Nei",0,(IF($A29="Norge",(ROUND((((SUMIFS('NO kostnader'!$O:$O,'NO kostnader'!$C:$C,Aktivitetsbudget!$B29,'NO kostnader'!$A:$A,Aktivitetsbudget!Z$6,'NO kostnader'!$D:$D,"Personal"))*0.15)),0)),(ROUND((((SUMIFS('EU kostnader'!$F:$F,'EU kostnader'!$C:$C,Aktivitetsbudget!$B29,'EU kostnader'!$A:$A,Aktivitetsbudget!Z$6,'EU kostnader'!$D:$D,"Personal"))*0.15)),0)))))</f>
        <v>0</v>
      </c>
      <c r="AA29" s="61">
        <f>IF($S$4="Nei",0,(IF($A29="Norge",(ROUND((((SUMIFS('NO kostnader'!$O:$O,'NO kostnader'!$C:$C,Aktivitetsbudget!$B29,'NO kostnader'!$A:$A,Aktivitetsbudget!AA$6,'NO kostnader'!$D:$D,"Personal"))*0.15)),0)),(ROUND((((SUMIFS('EU kostnader'!$F:$F,'EU kostnader'!$C:$C,Aktivitetsbudget!$B29,'EU kostnader'!$A:$A,Aktivitetsbudget!AA$6,'EU kostnader'!$D:$D,"Personal"))*0.15)),0)))))</f>
        <v>0</v>
      </c>
      <c r="AC29" s="61">
        <f>IF($AD$4="Nei",0,(IF($A29="Norge",(ROUND((((SUMIFS('NO kostnader'!$O:$O,'NO kostnader'!$C:$C,Aktivitetsbudget!$B29,'NO kostnader'!$A:$A,Aktivitetsbudget!AC$6,'NO kostnader'!$D:$D,"Personal"))*0.06)),0)),(ROUND((((SUMIFS('EU kostnader'!$F:$F,'EU kostnader'!$C:$C,Aktivitetsbudget!$B29,'EU kostnader'!$A:$A,Aktivitetsbudget!AC$6,'EU kostnader'!$D:$D,"Personal"))*0.06)),0)))))</f>
        <v>0</v>
      </c>
      <c r="AD29" s="61">
        <f>IF($AD$4="Nei",0,(IF($A29="Norge",(ROUND((((SUMIFS('NO kostnader'!$O:$O,'NO kostnader'!$C:$C,Aktivitetsbudget!$B29,'NO kostnader'!$A:$A,Aktivitetsbudget!AD$6,'NO kostnader'!$D:$D,"Personal"))*0.06)),0)),(ROUND((((SUMIFS('EU kostnader'!$F:$F,'EU kostnader'!$C:$C,Aktivitetsbudget!$B29,'EU kostnader'!$A:$A,Aktivitetsbudget!AD$6,'EU kostnader'!$D:$D,"Personal"))*0.06)),0)))))</f>
        <v>0</v>
      </c>
      <c r="AE29" s="61">
        <f>IF($AD$4="Nei",0,(IF($A29="Norge",(ROUND((((SUMIFS('NO kostnader'!$O:$O,'NO kostnader'!$C:$C,Aktivitetsbudget!$B29,'NO kostnader'!$A:$A,Aktivitetsbudget!AE$6,'NO kostnader'!$D:$D,"Personal"))*0.06)),0)),(ROUND((((SUMIFS('EU kostnader'!$F:$F,'EU kostnader'!$C:$C,Aktivitetsbudget!$B29,'EU kostnader'!$A:$A,Aktivitetsbudget!AE$6,'EU kostnader'!$D:$D,"Personal"))*0.06)),0)))))</f>
        <v>0</v>
      </c>
      <c r="AF29" s="61">
        <f>IF($AD$4="Nei",0,(IF($A29="Norge",(ROUND((((SUMIFS('NO kostnader'!$O:$O,'NO kostnader'!$C:$C,Aktivitetsbudget!$B29,'NO kostnader'!$A:$A,Aktivitetsbudget!AF$6,'NO kostnader'!$D:$D,"Personal"))*0.06)),0)),(ROUND((((SUMIFS('EU kostnader'!$F:$F,'EU kostnader'!$C:$C,Aktivitetsbudget!$B29,'EU kostnader'!$A:$A,Aktivitetsbudget!AF$6,'EU kostnader'!$D:$D,"Personal"))*0.06)),0)))))</f>
        <v>0</v>
      </c>
      <c r="AG29" s="61">
        <f>IF($AD$4="Nei",0,(IF($A29="Norge",(ROUND((((SUMIFS('NO kostnader'!$O:$O,'NO kostnader'!$C:$C,Aktivitetsbudget!$B29,'NO kostnader'!$A:$A,Aktivitetsbudget!AG$6,'NO kostnader'!$D:$D,"Personal"))*0.06)),0)),(ROUND((((SUMIFS('EU kostnader'!$F:$F,'EU kostnader'!$C:$C,Aktivitetsbudget!$B29,'EU kostnader'!$A:$A,Aktivitetsbudget!AG$6,'EU kostnader'!$D:$D,"Personal"))*0.06)),0)))))</f>
        <v>0</v>
      </c>
      <c r="AH29" s="61">
        <f>IF($AD$4="Nei",0,(IF($A29="Norge",(ROUND((((SUMIFS('NO kostnader'!$O:$O,'NO kostnader'!$C:$C,Aktivitetsbudget!$B29,'NO kostnader'!$A:$A,Aktivitetsbudget!AH$6,'NO kostnader'!$D:$D,"Personal"))*0.06)),0)),(ROUND((((SUMIFS('EU kostnader'!$F:$F,'EU kostnader'!$C:$C,Aktivitetsbudget!$B29,'EU kostnader'!$A:$A,Aktivitetsbudget!AH$6,'EU kostnader'!$D:$D,"Personal"))*0.06)),0)))))</f>
        <v>0</v>
      </c>
      <c r="AI29" s="61">
        <f>IF($AD$4="Nei",0,(IF($A29="Norge",(ROUND((((SUMIFS('NO kostnader'!$O:$O,'NO kostnader'!$C:$C,Aktivitetsbudget!$B29,'NO kostnader'!$A:$A,Aktivitetsbudget!AI$6,'NO kostnader'!$D:$D,"Personal"))*0.06)),0)),(ROUND((((SUMIFS('EU kostnader'!$F:$F,'EU kostnader'!$C:$C,Aktivitetsbudget!$B29,'EU kostnader'!$A:$A,Aktivitetsbudget!AI$6,'EU kostnader'!$D:$D,"Personal"))*0.06)),0)))))</f>
        <v>0</v>
      </c>
      <c r="AJ29" s="61">
        <f>IF($AD$4="Nei",0,(IF($A29="Norge",(ROUND((((SUMIFS('NO kostnader'!$O:$O,'NO kostnader'!$C:$C,Aktivitetsbudget!$B29,'NO kostnader'!$A:$A,Aktivitetsbudget!AJ$6,'NO kostnader'!$D:$D,"Personal"))*0.06)),0)),(ROUND((((SUMIFS('EU kostnader'!$F:$F,'EU kostnader'!$C:$C,Aktivitetsbudget!$B29,'EU kostnader'!$A:$A,Aktivitetsbudget!AJ$6,'EU kostnader'!$D:$D,"Personal"))*0.06)),0)))))</f>
        <v>0</v>
      </c>
      <c r="AK29" s="61">
        <f>IF($AD$4="Nei",0,(IF($A29="Norge",(ROUND((((SUMIFS('NO kostnader'!$O:$O,'NO kostnader'!$C:$C,Aktivitetsbudget!$B29,'NO kostnader'!$A:$A,Aktivitetsbudget!AK$6,'NO kostnader'!$D:$D,"Personal"))*0.06)),0)),(ROUND((((SUMIFS('EU kostnader'!$F:$F,'EU kostnader'!$C:$C,Aktivitetsbudget!$B29,'EU kostnader'!$A:$A,Aktivitetsbudget!AK$6,'EU kostnader'!$D:$D,"Personal"))*0.06)),0)))))</f>
        <v>0</v>
      </c>
      <c r="AL29" s="61">
        <f>IF($AD$4="Nei",0,(IF($A29="Norge",(ROUND((((SUMIFS('NO kostnader'!$O:$O,'NO kostnader'!$C:$C,Aktivitetsbudget!$B29,'NO kostnader'!$A:$A,Aktivitetsbudget!AL$6,'NO kostnader'!$D:$D,"Personal"))*0.06)),0)),(ROUND((((SUMIFS('EU kostnader'!$F:$F,'EU kostnader'!$C:$C,Aktivitetsbudget!$B29,'EU kostnader'!$A:$A,Aktivitetsbudget!AL$6,'EU kostnader'!$D:$D,"Personal"))*0.06)),0)))))</f>
        <v>0</v>
      </c>
    </row>
    <row r="30" spans="1:38" x14ac:dyDescent="0.25">
      <c r="A30" s="56" t="str">
        <f>VLOOKUP(B30,'Set-up'!$BG$35:$BH$79,2,FALSE)</f>
        <v/>
      </c>
      <c r="B30" s="56" t="str">
        <f>IF('Set-up'!BG56="","",'Set-up'!BG56)</f>
        <v/>
      </c>
      <c r="C30" s="57" t="str">
        <f t="shared" si="7"/>
        <v/>
      </c>
      <c r="D30" s="58" t="str">
        <f>IF($B30="","",R30+AC30+(IF($A30="Norge",(SUMIFS('NO kostnader'!$O:$O,'NO kostnader'!$C:$C,Aktivitetsbudget!$B30,'NO kostnader'!$A:$A,Aktivitetsbudget!D$4)),(SUMIFS('EU kostnader'!$F:$F,'EU kostnader'!$C:$C,Aktivitetsbudget!$B30,'EU kostnader'!$A:$A,Aktivitetsbudget!D$4)))))</f>
        <v/>
      </c>
      <c r="E30" s="58" t="str">
        <f>IF($B30="","",S30+AD30+(IF($A30="Norge",(SUMIFS('NO kostnader'!$O:$O,'NO kostnader'!$C:$C,Aktivitetsbudget!$B30,'NO kostnader'!$A:$A,Aktivitetsbudget!E$4)),(SUMIFS('EU kostnader'!$F:$F,'EU kostnader'!$C:$C,Aktivitetsbudget!$B30,'EU kostnader'!$A:$A,Aktivitetsbudget!E$4)))))</f>
        <v/>
      </c>
      <c r="F30" s="58" t="str">
        <f>IF($B30="","",T30+AE30+(IF($A30="Norge",(SUMIFS('NO kostnader'!$O:$O,'NO kostnader'!$C:$C,Aktivitetsbudget!$B30,'NO kostnader'!$A:$A,Aktivitetsbudget!F$4)),(SUMIFS('EU kostnader'!$F:$F,'EU kostnader'!$C:$C,Aktivitetsbudget!$B30,'EU kostnader'!$A:$A,Aktivitetsbudget!F$4)))))</f>
        <v/>
      </c>
      <c r="G30" s="58" t="str">
        <f>IF($B30="","",U30+AF30+(IF($A30="Norge",(SUMIFS('NO kostnader'!$O:$O,'NO kostnader'!$C:$C,Aktivitetsbudget!$B30,'NO kostnader'!$A:$A,Aktivitetsbudget!G$4)),(SUMIFS('EU kostnader'!$F:$F,'EU kostnader'!$C:$C,Aktivitetsbudget!$B30,'EU kostnader'!$A:$A,Aktivitetsbudget!G$4)))))</f>
        <v/>
      </c>
      <c r="H30" s="58" t="str">
        <f>IF($B30="","",V30+AG30+(IF($A30="Norge",(SUMIFS('NO kostnader'!$O:$O,'NO kostnader'!$C:$C,Aktivitetsbudget!$B30,'NO kostnader'!$A:$A,Aktivitetsbudget!H$4)),(SUMIFS('EU kostnader'!$F:$F,'EU kostnader'!$C:$C,Aktivitetsbudget!$B30,'EU kostnader'!$A:$A,Aktivitetsbudget!H$4)))))</f>
        <v/>
      </c>
      <c r="I30" s="58" t="str">
        <f>IF($B30="","",W30+AH30+(IF($A30="Norge",(SUMIFS('NO kostnader'!$O:$O,'NO kostnader'!$C:$C,Aktivitetsbudget!$B30,'NO kostnader'!$A:$A,Aktivitetsbudget!I$4)),(SUMIFS('EU kostnader'!$F:$F,'EU kostnader'!$C:$C,Aktivitetsbudget!$B30,'EU kostnader'!$A:$A,Aktivitetsbudget!I$4)))))</f>
        <v/>
      </c>
      <c r="J30" s="58" t="str">
        <f>IF($B30="","",X30+AI30+(IF($A30="Norge",(SUMIFS('NO kostnader'!$O:$O,'NO kostnader'!$C:$C,Aktivitetsbudget!$B30,'NO kostnader'!$A:$A,Aktivitetsbudget!J$4)),(SUMIFS('EU kostnader'!$F:$F,'EU kostnader'!$C:$C,Aktivitetsbudget!$B30,'EU kostnader'!$A:$A,Aktivitetsbudget!J$4)))))</f>
        <v/>
      </c>
      <c r="K30" s="58" t="str">
        <f>IF($B30="","",Y30+AJ30+(IF($A30="Norge",(SUMIFS('NO kostnader'!$O:$O,'NO kostnader'!$C:$C,Aktivitetsbudget!$B30,'NO kostnader'!$A:$A,Aktivitetsbudget!K$4)),(SUMIFS('EU kostnader'!$F:$F,'EU kostnader'!$C:$C,Aktivitetsbudget!$B30,'EU kostnader'!$A:$A,Aktivitetsbudget!K$4)))))</f>
        <v/>
      </c>
      <c r="L30" s="58" t="str">
        <f>IF($B30="","",Z30+AK30+(IF($A30="Norge",(SUMIFS('NO kostnader'!$O:$O,'NO kostnader'!$C:$C,Aktivitetsbudget!$B30,'NO kostnader'!$A:$A,Aktivitetsbudget!L$4)),(SUMIFS('EU kostnader'!$F:$F,'EU kostnader'!$C:$C,Aktivitetsbudget!$B30,'EU kostnader'!$A:$A,Aktivitetsbudget!L$4)))))</f>
        <v/>
      </c>
      <c r="M30" s="58" t="str">
        <f>IF($B30="","",AA30+AL30+(IF($A30="Norge",(SUMIFS('NO kostnader'!$O:$O,'NO kostnader'!$C:$C,Aktivitetsbudget!$B30,'NO kostnader'!$A:$A,Aktivitetsbudget!M$4)),(SUMIFS('EU kostnader'!$F:$F,'EU kostnader'!$C:$C,Aktivitetsbudget!$B30,'EU kostnader'!$A:$A,Aktivitetsbudget!M$4)))))</f>
        <v/>
      </c>
      <c r="R30" s="61">
        <f>IF($S$4="Nei",0,(IF($A30="Norge",(ROUND((((SUMIFS('NO kostnader'!$O:$O,'NO kostnader'!$C:$C,Aktivitetsbudget!$B30,'NO kostnader'!$A:$A,Aktivitetsbudget!R$6,'NO kostnader'!$D:$D,"Personal"))*0.15)),0)),(ROUND((((SUMIFS('EU kostnader'!$F:$F,'EU kostnader'!$C:$C,Aktivitetsbudget!$B30,'EU kostnader'!$A:$A,Aktivitetsbudget!R$6,'EU kostnader'!$D:$D,"Personal"))*0.15)),0)))))</f>
        <v>0</v>
      </c>
      <c r="S30" s="61">
        <f>IF($S$4="Nei",0,(IF($A30="Norge",(ROUND((((SUMIFS('NO kostnader'!$O:$O,'NO kostnader'!$C:$C,Aktivitetsbudget!$B30,'NO kostnader'!$A:$A,Aktivitetsbudget!S$6,'NO kostnader'!$D:$D,"Personal"))*0.15)),0)),(ROUND((((SUMIFS('EU kostnader'!$F:$F,'EU kostnader'!$C:$C,Aktivitetsbudget!$B30,'EU kostnader'!$A:$A,Aktivitetsbudget!S$6,'EU kostnader'!$D:$D,"Personal"))*0.15)),0)))))</f>
        <v>0</v>
      </c>
      <c r="T30" s="61">
        <f>IF($S$4="Nei",0,(IF($A30="Norge",(ROUND((((SUMIFS('NO kostnader'!$O:$O,'NO kostnader'!$C:$C,Aktivitetsbudget!$B30,'NO kostnader'!$A:$A,Aktivitetsbudget!T$6,'NO kostnader'!$D:$D,"Personal"))*0.15)),0)),(ROUND((((SUMIFS('EU kostnader'!$F:$F,'EU kostnader'!$C:$C,Aktivitetsbudget!$B30,'EU kostnader'!$A:$A,Aktivitetsbudget!T$6,'EU kostnader'!$D:$D,"Personal"))*0.15)),0)))))</f>
        <v>0</v>
      </c>
      <c r="U30" s="61">
        <f>IF($S$4="Nei",0,(IF($A30="Norge",(ROUND((((SUMIFS('NO kostnader'!$O:$O,'NO kostnader'!$C:$C,Aktivitetsbudget!$B30,'NO kostnader'!$A:$A,Aktivitetsbudget!U$6,'NO kostnader'!$D:$D,"Personal"))*0.15)),0)),(ROUND((((SUMIFS('EU kostnader'!$F:$F,'EU kostnader'!$C:$C,Aktivitetsbudget!$B30,'EU kostnader'!$A:$A,Aktivitetsbudget!U$6,'EU kostnader'!$D:$D,"Personal"))*0.15)),0)))))</f>
        <v>0</v>
      </c>
      <c r="V30" s="61">
        <f>IF($S$4="Nei",0,(IF($A30="Norge",(ROUND((((SUMIFS('NO kostnader'!$O:$O,'NO kostnader'!$C:$C,Aktivitetsbudget!$B30,'NO kostnader'!$A:$A,Aktivitetsbudget!V$6,'NO kostnader'!$D:$D,"Personal"))*0.15)),0)),(ROUND((((SUMIFS('EU kostnader'!$F:$F,'EU kostnader'!$C:$C,Aktivitetsbudget!$B30,'EU kostnader'!$A:$A,Aktivitetsbudget!V$6,'EU kostnader'!$D:$D,"Personal"))*0.15)),0)))))</f>
        <v>0</v>
      </c>
      <c r="W30" s="61">
        <f>IF($S$4="Nei",0,(IF($A30="Norge",(ROUND((((SUMIFS('NO kostnader'!$O:$O,'NO kostnader'!$C:$C,Aktivitetsbudget!$B30,'NO kostnader'!$A:$A,Aktivitetsbudget!W$6,'NO kostnader'!$D:$D,"Personal"))*0.15)),0)),(ROUND((((SUMIFS('EU kostnader'!$F:$F,'EU kostnader'!$C:$C,Aktivitetsbudget!$B30,'EU kostnader'!$A:$A,Aktivitetsbudget!W$6,'EU kostnader'!$D:$D,"Personal"))*0.15)),0)))))</f>
        <v>0</v>
      </c>
      <c r="X30" s="61">
        <f>IF($S$4="Nei",0,(IF($A30="Norge",(ROUND((((SUMIFS('NO kostnader'!$O:$O,'NO kostnader'!$C:$C,Aktivitetsbudget!$B30,'NO kostnader'!$A:$A,Aktivitetsbudget!X$6,'NO kostnader'!$D:$D,"Personal"))*0.15)),0)),(ROUND((((SUMIFS('EU kostnader'!$F:$F,'EU kostnader'!$C:$C,Aktivitetsbudget!$B30,'EU kostnader'!$A:$A,Aktivitetsbudget!X$6,'EU kostnader'!$D:$D,"Personal"))*0.15)),0)))))</f>
        <v>0</v>
      </c>
      <c r="Y30" s="61">
        <f>IF($S$4="Nei",0,(IF($A30="Norge",(ROUND((((SUMIFS('NO kostnader'!$O:$O,'NO kostnader'!$C:$C,Aktivitetsbudget!$B30,'NO kostnader'!$A:$A,Aktivitetsbudget!Y$6,'NO kostnader'!$D:$D,"Personal"))*0.15)),0)),(ROUND((((SUMIFS('EU kostnader'!$F:$F,'EU kostnader'!$C:$C,Aktivitetsbudget!$B30,'EU kostnader'!$A:$A,Aktivitetsbudget!Y$6,'EU kostnader'!$D:$D,"Personal"))*0.15)),0)))))</f>
        <v>0</v>
      </c>
      <c r="Z30" s="61">
        <f>IF($S$4="Nei",0,(IF($A30="Norge",(ROUND((((SUMIFS('NO kostnader'!$O:$O,'NO kostnader'!$C:$C,Aktivitetsbudget!$B30,'NO kostnader'!$A:$A,Aktivitetsbudget!Z$6,'NO kostnader'!$D:$D,"Personal"))*0.15)),0)),(ROUND((((SUMIFS('EU kostnader'!$F:$F,'EU kostnader'!$C:$C,Aktivitetsbudget!$B30,'EU kostnader'!$A:$A,Aktivitetsbudget!Z$6,'EU kostnader'!$D:$D,"Personal"))*0.15)),0)))))</f>
        <v>0</v>
      </c>
      <c r="AA30" s="61">
        <f>IF($S$4="Nei",0,(IF($A30="Norge",(ROUND((((SUMIFS('NO kostnader'!$O:$O,'NO kostnader'!$C:$C,Aktivitetsbudget!$B30,'NO kostnader'!$A:$A,Aktivitetsbudget!AA$6,'NO kostnader'!$D:$D,"Personal"))*0.15)),0)),(ROUND((((SUMIFS('EU kostnader'!$F:$F,'EU kostnader'!$C:$C,Aktivitetsbudget!$B30,'EU kostnader'!$A:$A,Aktivitetsbudget!AA$6,'EU kostnader'!$D:$D,"Personal"))*0.15)),0)))))</f>
        <v>0</v>
      </c>
      <c r="AC30" s="61">
        <f>IF($AD$4="Nei",0,(IF($A30="Norge",(ROUND((((SUMIFS('NO kostnader'!$O:$O,'NO kostnader'!$C:$C,Aktivitetsbudget!$B30,'NO kostnader'!$A:$A,Aktivitetsbudget!AC$6,'NO kostnader'!$D:$D,"Personal"))*0.06)),0)),(ROUND((((SUMIFS('EU kostnader'!$F:$F,'EU kostnader'!$C:$C,Aktivitetsbudget!$B30,'EU kostnader'!$A:$A,Aktivitetsbudget!AC$6,'EU kostnader'!$D:$D,"Personal"))*0.06)),0)))))</f>
        <v>0</v>
      </c>
      <c r="AD30" s="61">
        <f>IF($AD$4="Nei",0,(IF($A30="Norge",(ROUND((((SUMIFS('NO kostnader'!$O:$O,'NO kostnader'!$C:$C,Aktivitetsbudget!$B30,'NO kostnader'!$A:$A,Aktivitetsbudget!AD$6,'NO kostnader'!$D:$D,"Personal"))*0.06)),0)),(ROUND((((SUMIFS('EU kostnader'!$F:$F,'EU kostnader'!$C:$C,Aktivitetsbudget!$B30,'EU kostnader'!$A:$A,Aktivitetsbudget!AD$6,'EU kostnader'!$D:$D,"Personal"))*0.06)),0)))))</f>
        <v>0</v>
      </c>
      <c r="AE30" s="61">
        <f>IF($AD$4="Nei",0,(IF($A30="Norge",(ROUND((((SUMIFS('NO kostnader'!$O:$O,'NO kostnader'!$C:$C,Aktivitetsbudget!$B30,'NO kostnader'!$A:$A,Aktivitetsbudget!AE$6,'NO kostnader'!$D:$D,"Personal"))*0.06)),0)),(ROUND((((SUMIFS('EU kostnader'!$F:$F,'EU kostnader'!$C:$C,Aktivitetsbudget!$B30,'EU kostnader'!$A:$A,Aktivitetsbudget!AE$6,'EU kostnader'!$D:$D,"Personal"))*0.06)),0)))))</f>
        <v>0</v>
      </c>
      <c r="AF30" s="61">
        <f>IF($AD$4="Nei",0,(IF($A30="Norge",(ROUND((((SUMIFS('NO kostnader'!$O:$O,'NO kostnader'!$C:$C,Aktivitetsbudget!$B30,'NO kostnader'!$A:$A,Aktivitetsbudget!AF$6,'NO kostnader'!$D:$D,"Personal"))*0.06)),0)),(ROUND((((SUMIFS('EU kostnader'!$F:$F,'EU kostnader'!$C:$C,Aktivitetsbudget!$B30,'EU kostnader'!$A:$A,Aktivitetsbudget!AF$6,'EU kostnader'!$D:$D,"Personal"))*0.06)),0)))))</f>
        <v>0</v>
      </c>
      <c r="AG30" s="61">
        <f>IF($AD$4="Nei",0,(IF($A30="Norge",(ROUND((((SUMIFS('NO kostnader'!$O:$O,'NO kostnader'!$C:$C,Aktivitetsbudget!$B30,'NO kostnader'!$A:$A,Aktivitetsbudget!AG$6,'NO kostnader'!$D:$D,"Personal"))*0.06)),0)),(ROUND((((SUMIFS('EU kostnader'!$F:$F,'EU kostnader'!$C:$C,Aktivitetsbudget!$B30,'EU kostnader'!$A:$A,Aktivitetsbudget!AG$6,'EU kostnader'!$D:$D,"Personal"))*0.06)),0)))))</f>
        <v>0</v>
      </c>
      <c r="AH30" s="61">
        <f>IF($AD$4="Nei",0,(IF($A30="Norge",(ROUND((((SUMIFS('NO kostnader'!$O:$O,'NO kostnader'!$C:$C,Aktivitetsbudget!$B30,'NO kostnader'!$A:$A,Aktivitetsbudget!AH$6,'NO kostnader'!$D:$D,"Personal"))*0.06)),0)),(ROUND((((SUMIFS('EU kostnader'!$F:$F,'EU kostnader'!$C:$C,Aktivitetsbudget!$B30,'EU kostnader'!$A:$A,Aktivitetsbudget!AH$6,'EU kostnader'!$D:$D,"Personal"))*0.06)),0)))))</f>
        <v>0</v>
      </c>
      <c r="AI30" s="61">
        <f>IF($AD$4="Nei",0,(IF($A30="Norge",(ROUND((((SUMIFS('NO kostnader'!$O:$O,'NO kostnader'!$C:$C,Aktivitetsbudget!$B30,'NO kostnader'!$A:$A,Aktivitetsbudget!AI$6,'NO kostnader'!$D:$D,"Personal"))*0.06)),0)),(ROUND((((SUMIFS('EU kostnader'!$F:$F,'EU kostnader'!$C:$C,Aktivitetsbudget!$B30,'EU kostnader'!$A:$A,Aktivitetsbudget!AI$6,'EU kostnader'!$D:$D,"Personal"))*0.06)),0)))))</f>
        <v>0</v>
      </c>
      <c r="AJ30" s="61">
        <f>IF($AD$4="Nei",0,(IF($A30="Norge",(ROUND((((SUMIFS('NO kostnader'!$O:$O,'NO kostnader'!$C:$C,Aktivitetsbudget!$B30,'NO kostnader'!$A:$A,Aktivitetsbudget!AJ$6,'NO kostnader'!$D:$D,"Personal"))*0.06)),0)),(ROUND((((SUMIFS('EU kostnader'!$F:$F,'EU kostnader'!$C:$C,Aktivitetsbudget!$B30,'EU kostnader'!$A:$A,Aktivitetsbudget!AJ$6,'EU kostnader'!$D:$D,"Personal"))*0.06)),0)))))</f>
        <v>0</v>
      </c>
      <c r="AK30" s="61">
        <f>IF($AD$4="Nei",0,(IF($A30="Norge",(ROUND((((SUMIFS('NO kostnader'!$O:$O,'NO kostnader'!$C:$C,Aktivitetsbudget!$B30,'NO kostnader'!$A:$A,Aktivitetsbudget!AK$6,'NO kostnader'!$D:$D,"Personal"))*0.06)),0)),(ROUND((((SUMIFS('EU kostnader'!$F:$F,'EU kostnader'!$C:$C,Aktivitetsbudget!$B30,'EU kostnader'!$A:$A,Aktivitetsbudget!AK$6,'EU kostnader'!$D:$D,"Personal"))*0.06)),0)))))</f>
        <v>0</v>
      </c>
      <c r="AL30" s="61">
        <f>IF($AD$4="Nei",0,(IF($A30="Norge",(ROUND((((SUMIFS('NO kostnader'!$O:$O,'NO kostnader'!$C:$C,Aktivitetsbudget!$B30,'NO kostnader'!$A:$A,Aktivitetsbudget!AL$6,'NO kostnader'!$D:$D,"Personal"))*0.06)),0)),(ROUND((((SUMIFS('EU kostnader'!$F:$F,'EU kostnader'!$C:$C,Aktivitetsbudget!$B30,'EU kostnader'!$A:$A,Aktivitetsbudget!AL$6,'EU kostnader'!$D:$D,"Personal"))*0.06)),0)))))</f>
        <v>0</v>
      </c>
    </row>
    <row r="31" spans="1:38" x14ac:dyDescent="0.25">
      <c r="A31" s="56" t="str">
        <f>VLOOKUP(B31,'Set-up'!$BG$35:$BH$79,2,FALSE)</f>
        <v/>
      </c>
      <c r="B31" s="56" t="str">
        <f>IF('Set-up'!BG57="","",'Set-up'!BG57)</f>
        <v/>
      </c>
      <c r="C31" s="57" t="str">
        <f t="shared" si="7"/>
        <v/>
      </c>
      <c r="D31" s="58" t="str">
        <f>IF($B31="","",R31+AC31+(IF($A31="Norge",(SUMIFS('NO kostnader'!$O:$O,'NO kostnader'!$C:$C,Aktivitetsbudget!$B31,'NO kostnader'!$A:$A,Aktivitetsbudget!D$4)),(SUMIFS('EU kostnader'!$F:$F,'EU kostnader'!$C:$C,Aktivitetsbudget!$B31,'EU kostnader'!$A:$A,Aktivitetsbudget!D$4)))))</f>
        <v/>
      </c>
      <c r="E31" s="58" t="str">
        <f>IF($B31="","",S31+AD31+(IF($A31="Norge",(SUMIFS('NO kostnader'!$O:$O,'NO kostnader'!$C:$C,Aktivitetsbudget!$B31,'NO kostnader'!$A:$A,Aktivitetsbudget!E$4)),(SUMIFS('EU kostnader'!$F:$F,'EU kostnader'!$C:$C,Aktivitetsbudget!$B31,'EU kostnader'!$A:$A,Aktivitetsbudget!E$4)))))</f>
        <v/>
      </c>
      <c r="F31" s="58" t="str">
        <f>IF($B31="","",T31+AE31+(IF($A31="Norge",(SUMIFS('NO kostnader'!$O:$O,'NO kostnader'!$C:$C,Aktivitetsbudget!$B31,'NO kostnader'!$A:$A,Aktivitetsbudget!F$4)),(SUMIFS('EU kostnader'!$F:$F,'EU kostnader'!$C:$C,Aktivitetsbudget!$B31,'EU kostnader'!$A:$A,Aktivitetsbudget!F$4)))))</f>
        <v/>
      </c>
      <c r="G31" s="58" t="str">
        <f>IF($B31="","",U31+AF31+(IF($A31="Norge",(SUMIFS('NO kostnader'!$O:$O,'NO kostnader'!$C:$C,Aktivitetsbudget!$B31,'NO kostnader'!$A:$A,Aktivitetsbudget!G$4)),(SUMIFS('EU kostnader'!$F:$F,'EU kostnader'!$C:$C,Aktivitetsbudget!$B31,'EU kostnader'!$A:$A,Aktivitetsbudget!G$4)))))</f>
        <v/>
      </c>
      <c r="H31" s="58" t="str">
        <f>IF($B31="","",V31+AG31+(IF($A31="Norge",(SUMIFS('NO kostnader'!$O:$O,'NO kostnader'!$C:$C,Aktivitetsbudget!$B31,'NO kostnader'!$A:$A,Aktivitetsbudget!H$4)),(SUMIFS('EU kostnader'!$F:$F,'EU kostnader'!$C:$C,Aktivitetsbudget!$B31,'EU kostnader'!$A:$A,Aktivitetsbudget!H$4)))))</f>
        <v/>
      </c>
      <c r="I31" s="58" t="str">
        <f>IF($B31="","",W31+AH31+(IF($A31="Norge",(SUMIFS('NO kostnader'!$O:$O,'NO kostnader'!$C:$C,Aktivitetsbudget!$B31,'NO kostnader'!$A:$A,Aktivitetsbudget!I$4)),(SUMIFS('EU kostnader'!$F:$F,'EU kostnader'!$C:$C,Aktivitetsbudget!$B31,'EU kostnader'!$A:$A,Aktivitetsbudget!I$4)))))</f>
        <v/>
      </c>
      <c r="J31" s="58" t="str">
        <f>IF($B31="","",X31+AI31+(IF($A31="Norge",(SUMIFS('NO kostnader'!$O:$O,'NO kostnader'!$C:$C,Aktivitetsbudget!$B31,'NO kostnader'!$A:$A,Aktivitetsbudget!J$4)),(SUMIFS('EU kostnader'!$F:$F,'EU kostnader'!$C:$C,Aktivitetsbudget!$B31,'EU kostnader'!$A:$A,Aktivitetsbudget!J$4)))))</f>
        <v/>
      </c>
      <c r="K31" s="58" t="str">
        <f>IF($B31="","",Y31+AJ31+(IF($A31="Norge",(SUMIFS('NO kostnader'!$O:$O,'NO kostnader'!$C:$C,Aktivitetsbudget!$B31,'NO kostnader'!$A:$A,Aktivitetsbudget!K$4)),(SUMIFS('EU kostnader'!$F:$F,'EU kostnader'!$C:$C,Aktivitetsbudget!$B31,'EU kostnader'!$A:$A,Aktivitetsbudget!K$4)))))</f>
        <v/>
      </c>
      <c r="L31" s="58" t="str">
        <f>IF($B31="","",Z31+AK31+(IF($A31="Norge",(SUMIFS('NO kostnader'!$O:$O,'NO kostnader'!$C:$C,Aktivitetsbudget!$B31,'NO kostnader'!$A:$A,Aktivitetsbudget!L$4)),(SUMIFS('EU kostnader'!$F:$F,'EU kostnader'!$C:$C,Aktivitetsbudget!$B31,'EU kostnader'!$A:$A,Aktivitetsbudget!L$4)))))</f>
        <v/>
      </c>
      <c r="M31" s="58" t="str">
        <f>IF($B31="","",AA31+AL31+(IF($A31="Norge",(SUMIFS('NO kostnader'!$O:$O,'NO kostnader'!$C:$C,Aktivitetsbudget!$B31,'NO kostnader'!$A:$A,Aktivitetsbudget!M$4)),(SUMIFS('EU kostnader'!$F:$F,'EU kostnader'!$C:$C,Aktivitetsbudget!$B31,'EU kostnader'!$A:$A,Aktivitetsbudget!M$4)))))</f>
        <v/>
      </c>
      <c r="R31" s="61">
        <f>IF($S$4="Nei",0,(IF($A31="Norge",(ROUND((((SUMIFS('NO kostnader'!$O:$O,'NO kostnader'!$C:$C,Aktivitetsbudget!$B31,'NO kostnader'!$A:$A,Aktivitetsbudget!R$6,'NO kostnader'!$D:$D,"Personal"))*0.15)),0)),(ROUND((((SUMIFS('EU kostnader'!$F:$F,'EU kostnader'!$C:$C,Aktivitetsbudget!$B31,'EU kostnader'!$A:$A,Aktivitetsbudget!R$6,'EU kostnader'!$D:$D,"Personal"))*0.15)),0)))))</f>
        <v>0</v>
      </c>
      <c r="S31" s="61">
        <f>IF($S$4="Nei",0,(IF($A31="Norge",(ROUND((((SUMIFS('NO kostnader'!$O:$O,'NO kostnader'!$C:$C,Aktivitetsbudget!$B31,'NO kostnader'!$A:$A,Aktivitetsbudget!S$6,'NO kostnader'!$D:$D,"Personal"))*0.15)),0)),(ROUND((((SUMIFS('EU kostnader'!$F:$F,'EU kostnader'!$C:$C,Aktivitetsbudget!$B31,'EU kostnader'!$A:$A,Aktivitetsbudget!S$6,'EU kostnader'!$D:$D,"Personal"))*0.15)),0)))))</f>
        <v>0</v>
      </c>
      <c r="T31" s="61">
        <f>IF($S$4="Nei",0,(IF($A31="Norge",(ROUND((((SUMIFS('NO kostnader'!$O:$O,'NO kostnader'!$C:$C,Aktivitetsbudget!$B31,'NO kostnader'!$A:$A,Aktivitetsbudget!T$6,'NO kostnader'!$D:$D,"Personal"))*0.15)),0)),(ROUND((((SUMIFS('EU kostnader'!$F:$F,'EU kostnader'!$C:$C,Aktivitetsbudget!$B31,'EU kostnader'!$A:$A,Aktivitetsbudget!T$6,'EU kostnader'!$D:$D,"Personal"))*0.15)),0)))))</f>
        <v>0</v>
      </c>
      <c r="U31" s="61">
        <f>IF($S$4="Nei",0,(IF($A31="Norge",(ROUND((((SUMIFS('NO kostnader'!$O:$O,'NO kostnader'!$C:$C,Aktivitetsbudget!$B31,'NO kostnader'!$A:$A,Aktivitetsbudget!U$6,'NO kostnader'!$D:$D,"Personal"))*0.15)),0)),(ROUND((((SUMIFS('EU kostnader'!$F:$F,'EU kostnader'!$C:$C,Aktivitetsbudget!$B31,'EU kostnader'!$A:$A,Aktivitetsbudget!U$6,'EU kostnader'!$D:$D,"Personal"))*0.15)),0)))))</f>
        <v>0</v>
      </c>
      <c r="V31" s="61">
        <f>IF($S$4="Nei",0,(IF($A31="Norge",(ROUND((((SUMIFS('NO kostnader'!$O:$O,'NO kostnader'!$C:$C,Aktivitetsbudget!$B31,'NO kostnader'!$A:$A,Aktivitetsbudget!V$6,'NO kostnader'!$D:$D,"Personal"))*0.15)),0)),(ROUND((((SUMIFS('EU kostnader'!$F:$F,'EU kostnader'!$C:$C,Aktivitetsbudget!$B31,'EU kostnader'!$A:$A,Aktivitetsbudget!V$6,'EU kostnader'!$D:$D,"Personal"))*0.15)),0)))))</f>
        <v>0</v>
      </c>
      <c r="W31" s="61">
        <f>IF($S$4="Nei",0,(IF($A31="Norge",(ROUND((((SUMIFS('NO kostnader'!$O:$O,'NO kostnader'!$C:$C,Aktivitetsbudget!$B31,'NO kostnader'!$A:$A,Aktivitetsbudget!W$6,'NO kostnader'!$D:$D,"Personal"))*0.15)),0)),(ROUND((((SUMIFS('EU kostnader'!$F:$F,'EU kostnader'!$C:$C,Aktivitetsbudget!$B31,'EU kostnader'!$A:$A,Aktivitetsbudget!W$6,'EU kostnader'!$D:$D,"Personal"))*0.15)),0)))))</f>
        <v>0</v>
      </c>
      <c r="X31" s="61">
        <f>IF($S$4="Nei",0,(IF($A31="Norge",(ROUND((((SUMIFS('NO kostnader'!$O:$O,'NO kostnader'!$C:$C,Aktivitetsbudget!$B31,'NO kostnader'!$A:$A,Aktivitetsbudget!X$6,'NO kostnader'!$D:$D,"Personal"))*0.15)),0)),(ROUND((((SUMIFS('EU kostnader'!$F:$F,'EU kostnader'!$C:$C,Aktivitetsbudget!$B31,'EU kostnader'!$A:$A,Aktivitetsbudget!X$6,'EU kostnader'!$D:$D,"Personal"))*0.15)),0)))))</f>
        <v>0</v>
      </c>
      <c r="Y31" s="61">
        <f>IF($S$4="Nei",0,(IF($A31="Norge",(ROUND((((SUMIFS('NO kostnader'!$O:$O,'NO kostnader'!$C:$C,Aktivitetsbudget!$B31,'NO kostnader'!$A:$A,Aktivitetsbudget!Y$6,'NO kostnader'!$D:$D,"Personal"))*0.15)),0)),(ROUND((((SUMIFS('EU kostnader'!$F:$F,'EU kostnader'!$C:$C,Aktivitetsbudget!$B31,'EU kostnader'!$A:$A,Aktivitetsbudget!Y$6,'EU kostnader'!$D:$D,"Personal"))*0.15)),0)))))</f>
        <v>0</v>
      </c>
      <c r="Z31" s="61">
        <f>IF($S$4="Nei",0,(IF($A31="Norge",(ROUND((((SUMIFS('NO kostnader'!$O:$O,'NO kostnader'!$C:$C,Aktivitetsbudget!$B31,'NO kostnader'!$A:$A,Aktivitetsbudget!Z$6,'NO kostnader'!$D:$D,"Personal"))*0.15)),0)),(ROUND((((SUMIFS('EU kostnader'!$F:$F,'EU kostnader'!$C:$C,Aktivitetsbudget!$B31,'EU kostnader'!$A:$A,Aktivitetsbudget!Z$6,'EU kostnader'!$D:$D,"Personal"))*0.15)),0)))))</f>
        <v>0</v>
      </c>
      <c r="AA31" s="61">
        <f>IF($S$4="Nei",0,(IF($A31="Norge",(ROUND((((SUMIFS('NO kostnader'!$O:$O,'NO kostnader'!$C:$C,Aktivitetsbudget!$B31,'NO kostnader'!$A:$A,Aktivitetsbudget!AA$6,'NO kostnader'!$D:$D,"Personal"))*0.15)),0)),(ROUND((((SUMIFS('EU kostnader'!$F:$F,'EU kostnader'!$C:$C,Aktivitetsbudget!$B31,'EU kostnader'!$A:$A,Aktivitetsbudget!AA$6,'EU kostnader'!$D:$D,"Personal"))*0.15)),0)))))</f>
        <v>0</v>
      </c>
      <c r="AC31" s="61">
        <f>IF($AD$4="Nei",0,(IF($A31="Norge",(ROUND((((SUMIFS('NO kostnader'!$O:$O,'NO kostnader'!$C:$C,Aktivitetsbudget!$B31,'NO kostnader'!$A:$A,Aktivitetsbudget!AC$6,'NO kostnader'!$D:$D,"Personal"))*0.06)),0)),(ROUND((((SUMIFS('EU kostnader'!$F:$F,'EU kostnader'!$C:$C,Aktivitetsbudget!$B31,'EU kostnader'!$A:$A,Aktivitetsbudget!AC$6,'EU kostnader'!$D:$D,"Personal"))*0.06)),0)))))</f>
        <v>0</v>
      </c>
      <c r="AD31" s="61">
        <f>IF($AD$4="Nei",0,(IF($A31="Norge",(ROUND((((SUMIFS('NO kostnader'!$O:$O,'NO kostnader'!$C:$C,Aktivitetsbudget!$B31,'NO kostnader'!$A:$A,Aktivitetsbudget!AD$6,'NO kostnader'!$D:$D,"Personal"))*0.06)),0)),(ROUND((((SUMIFS('EU kostnader'!$F:$F,'EU kostnader'!$C:$C,Aktivitetsbudget!$B31,'EU kostnader'!$A:$A,Aktivitetsbudget!AD$6,'EU kostnader'!$D:$D,"Personal"))*0.06)),0)))))</f>
        <v>0</v>
      </c>
      <c r="AE31" s="61">
        <f>IF($AD$4="Nei",0,(IF($A31="Norge",(ROUND((((SUMIFS('NO kostnader'!$O:$O,'NO kostnader'!$C:$C,Aktivitetsbudget!$B31,'NO kostnader'!$A:$A,Aktivitetsbudget!AE$6,'NO kostnader'!$D:$D,"Personal"))*0.06)),0)),(ROUND((((SUMIFS('EU kostnader'!$F:$F,'EU kostnader'!$C:$C,Aktivitetsbudget!$B31,'EU kostnader'!$A:$A,Aktivitetsbudget!AE$6,'EU kostnader'!$D:$D,"Personal"))*0.06)),0)))))</f>
        <v>0</v>
      </c>
      <c r="AF31" s="61">
        <f>IF($AD$4="Nei",0,(IF($A31="Norge",(ROUND((((SUMIFS('NO kostnader'!$O:$O,'NO kostnader'!$C:$C,Aktivitetsbudget!$B31,'NO kostnader'!$A:$A,Aktivitetsbudget!AF$6,'NO kostnader'!$D:$D,"Personal"))*0.06)),0)),(ROUND((((SUMIFS('EU kostnader'!$F:$F,'EU kostnader'!$C:$C,Aktivitetsbudget!$B31,'EU kostnader'!$A:$A,Aktivitetsbudget!AF$6,'EU kostnader'!$D:$D,"Personal"))*0.06)),0)))))</f>
        <v>0</v>
      </c>
      <c r="AG31" s="61">
        <f>IF($AD$4="Nei",0,(IF($A31="Norge",(ROUND((((SUMIFS('NO kostnader'!$O:$O,'NO kostnader'!$C:$C,Aktivitetsbudget!$B31,'NO kostnader'!$A:$A,Aktivitetsbudget!AG$6,'NO kostnader'!$D:$D,"Personal"))*0.06)),0)),(ROUND((((SUMIFS('EU kostnader'!$F:$F,'EU kostnader'!$C:$C,Aktivitetsbudget!$B31,'EU kostnader'!$A:$A,Aktivitetsbudget!AG$6,'EU kostnader'!$D:$D,"Personal"))*0.06)),0)))))</f>
        <v>0</v>
      </c>
      <c r="AH31" s="61">
        <f>IF($AD$4="Nei",0,(IF($A31="Norge",(ROUND((((SUMIFS('NO kostnader'!$O:$O,'NO kostnader'!$C:$C,Aktivitetsbudget!$B31,'NO kostnader'!$A:$A,Aktivitetsbudget!AH$6,'NO kostnader'!$D:$D,"Personal"))*0.06)),0)),(ROUND((((SUMIFS('EU kostnader'!$F:$F,'EU kostnader'!$C:$C,Aktivitetsbudget!$B31,'EU kostnader'!$A:$A,Aktivitetsbudget!AH$6,'EU kostnader'!$D:$D,"Personal"))*0.06)),0)))))</f>
        <v>0</v>
      </c>
      <c r="AI31" s="61">
        <f>IF($AD$4="Nei",0,(IF($A31="Norge",(ROUND((((SUMIFS('NO kostnader'!$O:$O,'NO kostnader'!$C:$C,Aktivitetsbudget!$B31,'NO kostnader'!$A:$A,Aktivitetsbudget!AI$6,'NO kostnader'!$D:$D,"Personal"))*0.06)),0)),(ROUND((((SUMIFS('EU kostnader'!$F:$F,'EU kostnader'!$C:$C,Aktivitetsbudget!$B31,'EU kostnader'!$A:$A,Aktivitetsbudget!AI$6,'EU kostnader'!$D:$D,"Personal"))*0.06)),0)))))</f>
        <v>0</v>
      </c>
      <c r="AJ31" s="61">
        <f>IF($AD$4="Nei",0,(IF($A31="Norge",(ROUND((((SUMIFS('NO kostnader'!$O:$O,'NO kostnader'!$C:$C,Aktivitetsbudget!$B31,'NO kostnader'!$A:$A,Aktivitetsbudget!AJ$6,'NO kostnader'!$D:$D,"Personal"))*0.06)),0)),(ROUND((((SUMIFS('EU kostnader'!$F:$F,'EU kostnader'!$C:$C,Aktivitetsbudget!$B31,'EU kostnader'!$A:$A,Aktivitetsbudget!AJ$6,'EU kostnader'!$D:$D,"Personal"))*0.06)),0)))))</f>
        <v>0</v>
      </c>
      <c r="AK31" s="61">
        <f>IF($AD$4="Nei",0,(IF($A31="Norge",(ROUND((((SUMIFS('NO kostnader'!$O:$O,'NO kostnader'!$C:$C,Aktivitetsbudget!$B31,'NO kostnader'!$A:$A,Aktivitetsbudget!AK$6,'NO kostnader'!$D:$D,"Personal"))*0.06)),0)),(ROUND((((SUMIFS('EU kostnader'!$F:$F,'EU kostnader'!$C:$C,Aktivitetsbudget!$B31,'EU kostnader'!$A:$A,Aktivitetsbudget!AK$6,'EU kostnader'!$D:$D,"Personal"))*0.06)),0)))))</f>
        <v>0</v>
      </c>
      <c r="AL31" s="61">
        <f>IF($AD$4="Nei",0,(IF($A31="Norge",(ROUND((((SUMIFS('NO kostnader'!$O:$O,'NO kostnader'!$C:$C,Aktivitetsbudget!$B31,'NO kostnader'!$A:$A,Aktivitetsbudget!AL$6,'NO kostnader'!$D:$D,"Personal"))*0.06)),0)),(ROUND((((SUMIFS('EU kostnader'!$F:$F,'EU kostnader'!$C:$C,Aktivitetsbudget!$B31,'EU kostnader'!$A:$A,Aktivitetsbudget!AL$6,'EU kostnader'!$D:$D,"Personal"))*0.06)),0)))))</f>
        <v>0</v>
      </c>
    </row>
    <row r="32" spans="1:38" x14ac:dyDescent="0.25">
      <c r="A32" s="56" t="str">
        <f>VLOOKUP(B32,'Set-up'!$BG$35:$BH$79,2,FALSE)</f>
        <v/>
      </c>
      <c r="B32" s="56" t="str">
        <f>IF('Set-up'!BG58="","",'Set-up'!BG58)</f>
        <v/>
      </c>
      <c r="C32" s="57" t="str">
        <f t="shared" si="7"/>
        <v/>
      </c>
      <c r="D32" s="58" t="str">
        <f>IF($B32="","",R32+AC32+(IF($A32="Norge",(SUMIFS('NO kostnader'!$O:$O,'NO kostnader'!$C:$C,Aktivitetsbudget!$B32,'NO kostnader'!$A:$A,Aktivitetsbudget!D$4)),(SUMIFS('EU kostnader'!$F:$F,'EU kostnader'!$C:$C,Aktivitetsbudget!$B32,'EU kostnader'!$A:$A,Aktivitetsbudget!D$4)))))</f>
        <v/>
      </c>
      <c r="E32" s="58" t="str">
        <f>IF($B32="","",S32+AD32+(IF($A32="Norge",(SUMIFS('NO kostnader'!$O:$O,'NO kostnader'!$C:$C,Aktivitetsbudget!$B32,'NO kostnader'!$A:$A,Aktivitetsbudget!E$4)),(SUMIFS('EU kostnader'!$F:$F,'EU kostnader'!$C:$C,Aktivitetsbudget!$B32,'EU kostnader'!$A:$A,Aktivitetsbudget!E$4)))))</f>
        <v/>
      </c>
      <c r="F32" s="58" t="str">
        <f>IF($B32="","",T32+AE32+(IF($A32="Norge",(SUMIFS('NO kostnader'!$O:$O,'NO kostnader'!$C:$C,Aktivitetsbudget!$B32,'NO kostnader'!$A:$A,Aktivitetsbudget!F$4)),(SUMIFS('EU kostnader'!$F:$F,'EU kostnader'!$C:$C,Aktivitetsbudget!$B32,'EU kostnader'!$A:$A,Aktivitetsbudget!F$4)))))</f>
        <v/>
      </c>
      <c r="G32" s="58" t="str">
        <f>IF($B32="","",U32+AF32+(IF($A32="Norge",(SUMIFS('NO kostnader'!$O:$O,'NO kostnader'!$C:$C,Aktivitetsbudget!$B32,'NO kostnader'!$A:$A,Aktivitetsbudget!G$4)),(SUMIFS('EU kostnader'!$F:$F,'EU kostnader'!$C:$C,Aktivitetsbudget!$B32,'EU kostnader'!$A:$A,Aktivitetsbudget!G$4)))))</f>
        <v/>
      </c>
      <c r="H32" s="58" t="str">
        <f>IF($B32="","",V32+AG32+(IF($A32="Norge",(SUMIFS('NO kostnader'!$O:$O,'NO kostnader'!$C:$C,Aktivitetsbudget!$B32,'NO kostnader'!$A:$A,Aktivitetsbudget!H$4)),(SUMIFS('EU kostnader'!$F:$F,'EU kostnader'!$C:$C,Aktivitetsbudget!$B32,'EU kostnader'!$A:$A,Aktivitetsbudget!H$4)))))</f>
        <v/>
      </c>
      <c r="I32" s="58" t="str">
        <f>IF($B32="","",W32+AH32+(IF($A32="Norge",(SUMIFS('NO kostnader'!$O:$O,'NO kostnader'!$C:$C,Aktivitetsbudget!$B32,'NO kostnader'!$A:$A,Aktivitetsbudget!I$4)),(SUMIFS('EU kostnader'!$F:$F,'EU kostnader'!$C:$C,Aktivitetsbudget!$B32,'EU kostnader'!$A:$A,Aktivitetsbudget!I$4)))))</f>
        <v/>
      </c>
      <c r="J32" s="58" t="str">
        <f>IF($B32="","",X32+AI32+(IF($A32="Norge",(SUMIFS('NO kostnader'!$O:$O,'NO kostnader'!$C:$C,Aktivitetsbudget!$B32,'NO kostnader'!$A:$A,Aktivitetsbudget!J$4)),(SUMIFS('EU kostnader'!$F:$F,'EU kostnader'!$C:$C,Aktivitetsbudget!$B32,'EU kostnader'!$A:$A,Aktivitetsbudget!J$4)))))</f>
        <v/>
      </c>
      <c r="K32" s="58" t="str">
        <f>IF($B32="","",Y32+AJ32+(IF($A32="Norge",(SUMIFS('NO kostnader'!$O:$O,'NO kostnader'!$C:$C,Aktivitetsbudget!$B32,'NO kostnader'!$A:$A,Aktivitetsbudget!K$4)),(SUMIFS('EU kostnader'!$F:$F,'EU kostnader'!$C:$C,Aktivitetsbudget!$B32,'EU kostnader'!$A:$A,Aktivitetsbudget!K$4)))))</f>
        <v/>
      </c>
      <c r="L32" s="58" t="str">
        <f>IF($B32="","",Z32+AK32+(IF($A32="Norge",(SUMIFS('NO kostnader'!$O:$O,'NO kostnader'!$C:$C,Aktivitetsbudget!$B32,'NO kostnader'!$A:$A,Aktivitetsbudget!L$4)),(SUMIFS('EU kostnader'!$F:$F,'EU kostnader'!$C:$C,Aktivitetsbudget!$B32,'EU kostnader'!$A:$A,Aktivitetsbudget!L$4)))))</f>
        <v/>
      </c>
      <c r="M32" s="58" t="str">
        <f>IF($B32="","",AA32+AL32+(IF($A32="Norge",(SUMIFS('NO kostnader'!$O:$O,'NO kostnader'!$C:$C,Aktivitetsbudget!$B32,'NO kostnader'!$A:$A,Aktivitetsbudget!M$4)),(SUMIFS('EU kostnader'!$F:$F,'EU kostnader'!$C:$C,Aktivitetsbudget!$B32,'EU kostnader'!$A:$A,Aktivitetsbudget!M$4)))))</f>
        <v/>
      </c>
      <c r="R32" s="61">
        <f>IF($S$4="Nei",0,(IF($A32="Norge",(ROUND((((SUMIFS('NO kostnader'!$O:$O,'NO kostnader'!$C:$C,Aktivitetsbudget!$B32,'NO kostnader'!$A:$A,Aktivitetsbudget!R$6,'NO kostnader'!$D:$D,"Personal"))*0.15)),0)),(ROUND((((SUMIFS('EU kostnader'!$F:$F,'EU kostnader'!$C:$C,Aktivitetsbudget!$B32,'EU kostnader'!$A:$A,Aktivitetsbudget!R$6,'EU kostnader'!$D:$D,"Personal"))*0.15)),0)))))</f>
        <v>0</v>
      </c>
      <c r="S32" s="61">
        <f>IF($S$4="Nei",0,(IF($A32="Norge",(ROUND((((SUMIFS('NO kostnader'!$O:$O,'NO kostnader'!$C:$C,Aktivitetsbudget!$B32,'NO kostnader'!$A:$A,Aktivitetsbudget!S$6,'NO kostnader'!$D:$D,"Personal"))*0.15)),0)),(ROUND((((SUMIFS('EU kostnader'!$F:$F,'EU kostnader'!$C:$C,Aktivitetsbudget!$B32,'EU kostnader'!$A:$A,Aktivitetsbudget!S$6,'EU kostnader'!$D:$D,"Personal"))*0.15)),0)))))</f>
        <v>0</v>
      </c>
      <c r="T32" s="61">
        <f>IF($S$4="Nei",0,(IF($A32="Norge",(ROUND((((SUMIFS('NO kostnader'!$O:$O,'NO kostnader'!$C:$C,Aktivitetsbudget!$B32,'NO kostnader'!$A:$A,Aktivitetsbudget!T$6,'NO kostnader'!$D:$D,"Personal"))*0.15)),0)),(ROUND((((SUMIFS('EU kostnader'!$F:$F,'EU kostnader'!$C:$C,Aktivitetsbudget!$B32,'EU kostnader'!$A:$A,Aktivitetsbudget!T$6,'EU kostnader'!$D:$D,"Personal"))*0.15)),0)))))</f>
        <v>0</v>
      </c>
      <c r="U32" s="61">
        <f>IF($S$4="Nei",0,(IF($A32="Norge",(ROUND((((SUMIFS('NO kostnader'!$O:$O,'NO kostnader'!$C:$C,Aktivitetsbudget!$B32,'NO kostnader'!$A:$A,Aktivitetsbudget!U$6,'NO kostnader'!$D:$D,"Personal"))*0.15)),0)),(ROUND((((SUMIFS('EU kostnader'!$F:$F,'EU kostnader'!$C:$C,Aktivitetsbudget!$B32,'EU kostnader'!$A:$A,Aktivitetsbudget!U$6,'EU kostnader'!$D:$D,"Personal"))*0.15)),0)))))</f>
        <v>0</v>
      </c>
      <c r="V32" s="61">
        <f>IF($S$4="Nei",0,(IF($A32="Norge",(ROUND((((SUMIFS('NO kostnader'!$O:$O,'NO kostnader'!$C:$C,Aktivitetsbudget!$B32,'NO kostnader'!$A:$A,Aktivitetsbudget!V$6,'NO kostnader'!$D:$D,"Personal"))*0.15)),0)),(ROUND((((SUMIFS('EU kostnader'!$F:$F,'EU kostnader'!$C:$C,Aktivitetsbudget!$B32,'EU kostnader'!$A:$A,Aktivitetsbudget!V$6,'EU kostnader'!$D:$D,"Personal"))*0.15)),0)))))</f>
        <v>0</v>
      </c>
      <c r="W32" s="61">
        <f>IF($S$4="Nei",0,(IF($A32="Norge",(ROUND((((SUMIFS('NO kostnader'!$O:$O,'NO kostnader'!$C:$C,Aktivitetsbudget!$B32,'NO kostnader'!$A:$A,Aktivitetsbudget!W$6,'NO kostnader'!$D:$D,"Personal"))*0.15)),0)),(ROUND((((SUMIFS('EU kostnader'!$F:$F,'EU kostnader'!$C:$C,Aktivitetsbudget!$B32,'EU kostnader'!$A:$A,Aktivitetsbudget!W$6,'EU kostnader'!$D:$D,"Personal"))*0.15)),0)))))</f>
        <v>0</v>
      </c>
      <c r="X32" s="61">
        <f>IF($S$4="Nei",0,(IF($A32="Norge",(ROUND((((SUMIFS('NO kostnader'!$O:$O,'NO kostnader'!$C:$C,Aktivitetsbudget!$B32,'NO kostnader'!$A:$A,Aktivitetsbudget!X$6,'NO kostnader'!$D:$D,"Personal"))*0.15)),0)),(ROUND((((SUMIFS('EU kostnader'!$F:$F,'EU kostnader'!$C:$C,Aktivitetsbudget!$B32,'EU kostnader'!$A:$A,Aktivitetsbudget!X$6,'EU kostnader'!$D:$D,"Personal"))*0.15)),0)))))</f>
        <v>0</v>
      </c>
      <c r="Y32" s="61">
        <f>IF($S$4="Nei",0,(IF($A32="Norge",(ROUND((((SUMIFS('NO kostnader'!$O:$O,'NO kostnader'!$C:$C,Aktivitetsbudget!$B32,'NO kostnader'!$A:$A,Aktivitetsbudget!Y$6,'NO kostnader'!$D:$D,"Personal"))*0.15)),0)),(ROUND((((SUMIFS('EU kostnader'!$F:$F,'EU kostnader'!$C:$C,Aktivitetsbudget!$B32,'EU kostnader'!$A:$A,Aktivitetsbudget!Y$6,'EU kostnader'!$D:$D,"Personal"))*0.15)),0)))))</f>
        <v>0</v>
      </c>
      <c r="Z32" s="61">
        <f>IF($S$4="Nei",0,(IF($A32="Norge",(ROUND((((SUMIFS('NO kostnader'!$O:$O,'NO kostnader'!$C:$C,Aktivitetsbudget!$B32,'NO kostnader'!$A:$A,Aktivitetsbudget!Z$6,'NO kostnader'!$D:$D,"Personal"))*0.15)),0)),(ROUND((((SUMIFS('EU kostnader'!$F:$F,'EU kostnader'!$C:$C,Aktivitetsbudget!$B32,'EU kostnader'!$A:$A,Aktivitetsbudget!Z$6,'EU kostnader'!$D:$D,"Personal"))*0.15)),0)))))</f>
        <v>0</v>
      </c>
      <c r="AA32" s="61">
        <f>IF($S$4="Nei",0,(IF($A32="Norge",(ROUND((((SUMIFS('NO kostnader'!$O:$O,'NO kostnader'!$C:$C,Aktivitetsbudget!$B32,'NO kostnader'!$A:$A,Aktivitetsbudget!AA$6,'NO kostnader'!$D:$D,"Personal"))*0.15)),0)),(ROUND((((SUMIFS('EU kostnader'!$F:$F,'EU kostnader'!$C:$C,Aktivitetsbudget!$B32,'EU kostnader'!$A:$A,Aktivitetsbudget!AA$6,'EU kostnader'!$D:$D,"Personal"))*0.15)),0)))))</f>
        <v>0</v>
      </c>
      <c r="AC32" s="61">
        <f>IF($AD$4="Nei",0,(IF($A32="Norge",(ROUND((((SUMIFS('NO kostnader'!$O:$O,'NO kostnader'!$C:$C,Aktivitetsbudget!$B32,'NO kostnader'!$A:$A,Aktivitetsbudget!AC$6,'NO kostnader'!$D:$D,"Personal"))*0.06)),0)),(ROUND((((SUMIFS('EU kostnader'!$F:$F,'EU kostnader'!$C:$C,Aktivitetsbudget!$B32,'EU kostnader'!$A:$A,Aktivitetsbudget!AC$6,'EU kostnader'!$D:$D,"Personal"))*0.06)),0)))))</f>
        <v>0</v>
      </c>
      <c r="AD32" s="61">
        <f>IF($AD$4="Nei",0,(IF($A32="Norge",(ROUND((((SUMIFS('NO kostnader'!$O:$O,'NO kostnader'!$C:$C,Aktivitetsbudget!$B32,'NO kostnader'!$A:$A,Aktivitetsbudget!AD$6,'NO kostnader'!$D:$D,"Personal"))*0.06)),0)),(ROUND((((SUMIFS('EU kostnader'!$F:$F,'EU kostnader'!$C:$C,Aktivitetsbudget!$B32,'EU kostnader'!$A:$A,Aktivitetsbudget!AD$6,'EU kostnader'!$D:$D,"Personal"))*0.06)),0)))))</f>
        <v>0</v>
      </c>
      <c r="AE32" s="61">
        <f>IF($AD$4="Nei",0,(IF($A32="Norge",(ROUND((((SUMIFS('NO kostnader'!$O:$O,'NO kostnader'!$C:$C,Aktivitetsbudget!$B32,'NO kostnader'!$A:$A,Aktivitetsbudget!AE$6,'NO kostnader'!$D:$D,"Personal"))*0.06)),0)),(ROUND((((SUMIFS('EU kostnader'!$F:$F,'EU kostnader'!$C:$C,Aktivitetsbudget!$B32,'EU kostnader'!$A:$A,Aktivitetsbudget!AE$6,'EU kostnader'!$D:$D,"Personal"))*0.06)),0)))))</f>
        <v>0</v>
      </c>
      <c r="AF32" s="61">
        <f>IF($AD$4="Nei",0,(IF($A32="Norge",(ROUND((((SUMIFS('NO kostnader'!$O:$O,'NO kostnader'!$C:$C,Aktivitetsbudget!$B32,'NO kostnader'!$A:$A,Aktivitetsbudget!AF$6,'NO kostnader'!$D:$D,"Personal"))*0.06)),0)),(ROUND((((SUMIFS('EU kostnader'!$F:$F,'EU kostnader'!$C:$C,Aktivitetsbudget!$B32,'EU kostnader'!$A:$A,Aktivitetsbudget!AF$6,'EU kostnader'!$D:$D,"Personal"))*0.06)),0)))))</f>
        <v>0</v>
      </c>
      <c r="AG32" s="61">
        <f>IF($AD$4="Nei",0,(IF($A32="Norge",(ROUND((((SUMIFS('NO kostnader'!$O:$O,'NO kostnader'!$C:$C,Aktivitetsbudget!$B32,'NO kostnader'!$A:$A,Aktivitetsbudget!AG$6,'NO kostnader'!$D:$D,"Personal"))*0.06)),0)),(ROUND((((SUMIFS('EU kostnader'!$F:$F,'EU kostnader'!$C:$C,Aktivitetsbudget!$B32,'EU kostnader'!$A:$A,Aktivitetsbudget!AG$6,'EU kostnader'!$D:$D,"Personal"))*0.06)),0)))))</f>
        <v>0</v>
      </c>
      <c r="AH32" s="61">
        <f>IF($AD$4="Nei",0,(IF($A32="Norge",(ROUND((((SUMIFS('NO kostnader'!$O:$O,'NO kostnader'!$C:$C,Aktivitetsbudget!$B32,'NO kostnader'!$A:$A,Aktivitetsbudget!AH$6,'NO kostnader'!$D:$D,"Personal"))*0.06)),0)),(ROUND((((SUMIFS('EU kostnader'!$F:$F,'EU kostnader'!$C:$C,Aktivitetsbudget!$B32,'EU kostnader'!$A:$A,Aktivitetsbudget!AH$6,'EU kostnader'!$D:$D,"Personal"))*0.06)),0)))))</f>
        <v>0</v>
      </c>
      <c r="AI32" s="61">
        <f>IF($AD$4="Nei",0,(IF($A32="Norge",(ROUND((((SUMIFS('NO kostnader'!$O:$O,'NO kostnader'!$C:$C,Aktivitetsbudget!$B32,'NO kostnader'!$A:$A,Aktivitetsbudget!AI$6,'NO kostnader'!$D:$D,"Personal"))*0.06)),0)),(ROUND((((SUMIFS('EU kostnader'!$F:$F,'EU kostnader'!$C:$C,Aktivitetsbudget!$B32,'EU kostnader'!$A:$A,Aktivitetsbudget!AI$6,'EU kostnader'!$D:$D,"Personal"))*0.06)),0)))))</f>
        <v>0</v>
      </c>
      <c r="AJ32" s="61">
        <f>IF($AD$4="Nei",0,(IF($A32="Norge",(ROUND((((SUMIFS('NO kostnader'!$O:$O,'NO kostnader'!$C:$C,Aktivitetsbudget!$B32,'NO kostnader'!$A:$A,Aktivitetsbudget!AJ$6,'NO kostnader'!$D:$D,"Personal"))*0.06)),0)),(ROUND((((SUMIFS('EU kostnader'!$F:$F,'EU kostnader'!$C:$C,Aktivitetsbudget!$B32,'EU kostnader'!$A:$A,Aktivitetsbudget!AJ$6,'EU kostnader'!$D:$D,"Personal"))*0.06)),0)))))</f>
        <v>0</v>
      </c>
      <c r="AK32" s="61">
        <f>IF($AD$4="Nei",0,(IF($A32="Norge",(ROUND((((SUMIFS('NO kostnader'!$O:$O,'NO kostnader'!$C:$C,Aktivitetsbudget!$B32,'NO kostnader'!$A:$A,Aktivitetsbudget!AK$6,'NO kostnader'!$D:$D,"Personal"))*0.06)),0)),(ROUND((((SUMIFS('EU kostnader'!$F:$F,'EU kostnader'!$C:$C,Aktivitetsbudget!$B32,'EU kostnader'!$A:$A,Aktivitetsbudget!AK$6,'EU kostnader'!$D:$D,"Personal"))*0.06)),0)))))</f>
        <v>0</v>
      </c>
      <c r="AL32" s="61">
        <f>IF($AD$4="Nei",0,(IF($A32="Norge",(ROUND((((SUMIFS('NO kostnader'!$O:$O,'NO kostnader'!$C:$C,Aktivitetsbudget!$B32,'NO kostnader'!$A:$A,Aktivitetsbudget!AL$6,'NO kostnader'!$D:$D,"Personal"))*0.06)),0)),(ROUND((((SUMIFS('EU kostnader'!$F:$F,'EU kostnader'!$C:$C,Aktivitetsbudget!$B32,'EU kostnader'!$A:$A,Aktivitetsbudget!AL$6,'EU kostnader'!$D:$D,"Personal"))*0.06)),0)))))</f>
        <v>0</v>
      </c>
    </row>
    <row r="33" spans="1:38" x14ac:dyDescent="0.25">
      <c r="A33" s="56" t="str">
        <f>VLOOKUP(B33,'Set-up'!$BG$35:$BH$79,2,FALSE)</f>
        <v/>
      </c>
      <c r="B33" s="56" t="str">
        <f>IF('Set-up'!BG59="","",'Set-up'!BG59)</f>
        <v/>
      </c>
      <c r="C33" s="57" t="str">
        <f t="shared" si="7"/>
        <v/>
      </c>
      <c r="D33" s="58" t="str">
        <f>IF($B33="","",R33+AC33+(IF($A33="Norge",(SUMIFS('NO kostnader'!$O:$O,'NO kostnader'!$C:$C,Aktivitetsbudget!$B33,'NO kostnader'!$A:$A,Aktivitetsbudget!D$4)),(SUMIFS('EU kostnader'!$F:$F,'EU kostnader'!$C:$C,Aktivitetsbudget!$B33,'EU kostnader'!$A:$A,Aktivitetsbudget!D$4)))))</f>
        <v/>
      </c>
      <c r="E33" s="58" t="str">
        <f>IF($B33="","",S33+AD33+(IF($A33="Norge",(SUMIFS('NO kostnader'!$O:$O,'NO kostnader'!$C:$C,Aktivitetsbudget!$B33,'NO kostnader'!$A:$A,Aktivitetsbudget!E$4)),(SUMIFS('EU kostnader'!$F:$F,'EU kostnader'!$C:$C,Aktivitetsbudget!$B33,'EU kostnader'!$A:$A,Aktivitetsbudget!E$4)))))</f>
        <v/>
      </c>
      <c r="F33" s="58" t="str">
        <f>IF($B33="","",T33+AE33+(IF($A33="Norge",(SUMIFS('NO kostnader'!$O:$O,'NO kostnader'!$C:$C,Aktivitetsbudget!$B33,'NO kostnader'!$A:$A,Aktivitetsbudget!F$4)),(SUMIFS('EU kostnader'!$F:$F,'EU kostnader'!$C:$C,Aktivitetsbudget!$B33,'EU kostnader'!$A:$A,Aktivitetsbudget!F$4)))))</f>
        <v/>
      </c>
      <c r="G33" s="58" t="str">
        <f>IF($B33="","",U33+AF33+(IF($A33="Norge",(SUMIFS('NO kostnader'!$O:$O,'NO kostnader'!$C:$C,Aktivitetsbudget!$B33,'NO kostnader'!$A:$A,Aktivitetsbudget!G$4)),(SUMIFS('EU kostnader'!$F:$F,'EU kostnader'!$C:$C,Aktivitetsbudget!$B33,'EU kostnader'!$A:$A,Aktivitetsbudget!G$4)))))</f>
        <v/>
      </c>
      <c r="H33" s="58" t="str">
        <f>IF($B33="","",V33+AG33+(IF($A33="Norge",(SUMIFS('NO kostnader'!$O:$O,'NO kostnader'!$C:$C,Aktivitetsbudget!$B33,'NO kostnader'!$A:$A,Aktivitetsbudget!H$4)),(SUMIFS('EU kostnader'!$F:$F,'EU kostnader'!$C:$C,Aktivitetsbudget!$B33,'EU kostnader'!$A:$A,Aktivitetsbudget!H$4)))))</f>
        <v/>
      </c>
      <c r="I33" s="58" t="str">
        <f>IF($B33="","",W33+AH33+(IF($A33="Norge",(SUMIFS('NO kostnader'!$O:$O,'NO kostnader'!$C:$C,Aktivitetsbudget!$B33,'NO kostnader'!$A:$A,Aktivitetsbudget!I$4)),(SUMIFS('EU kostnader'!$F:$F,'EU kostnader'!$C:$C,Aktivitetsbudget!$B33,'EU kostnader'!$A:$A,Aktivitetsbudget!I$4)))))</f>
        <v/>
      </c>
      <c r="J33" s="58" t="str">
        <f>IF($B33="","",X33+AI33+(IF($A33="Norge",(SUMIFS('NO kostnader'!$O:$O,'NO kostnader'!$C:$C,Aktivitetsbudget!$B33,'NO kostnader'!$A:$A,Aktivitetsbudget!J$4)),(SUMIFS('EU kostnader'!$F:$F,'EU kostnader'!$C:$C,Aktivitetsbudget!$B33,'EU kostnader'!$A:$A,Aktivitetsbudget!J$4)))))</f>
        <v/>
      </c>
      <c r="K33" s="58" t="str">
        <f>IF($B33="","",Y33+AJ33+(IF($A33="Norge",(SUMIFS('NO kostnader'!$O:$O,'NO kostnader'!$C:$C,Aktivitetsbudget!$B33,'NO kostnader'!$A:$A,Aktivitetsbudget!K$4)),(SUMIFS('EU kostnader'!$F:$F,'EU kostnader'!$C:$C,Aktivitetsbudget!$B33,'EU kostnader'!$A:$A,Aktivitetsbudget!K$4)))))</f>
        <v/>
      </c>
      <c r="L33" s="58" t="str">
        <f>IF($B33="","",Z33+AK33+(IF($A33="Norge",(SUMIFS('NO kostnader'!$O:$O,'NO kostnader'!$C:$C,Aktivitetsbudget!$B33,'NO kostnader'!$A:$A,Aktivitetsbudget!L$4)),(SUMIFS('EU kostnader'!$F:$F,'EU kostnader'!$C:$C,Aktivitetsbudget!$B33,'EU kostnader'!$A:$A,Aktivitetsbudget!L$4)))))</f>
        <v/>
      </c>
      <c r="M33" s="58" t="str">
        <f>IF($B33="","",AA33+AL33+(IF($A33="Norge",(SUMIFS('NO kostnader'!$O:$O,'NO kostnader'!$C:$C,Aktivitetsbudget!$B33,'NO kostnader'!$A:$A,Aktivitetsbudget!M$4)),(SUMIFS('EU kostnader'!$F:$F,'EU kostnader'!$C:$C,Aktivitetsbudget!$B33,'EU kostnader'!$A:$A,Aktivitetsbudget!M$4)))))</f>
        <v/>
      </c>
      <c r="R33" s="61">
        <f>IF($S$4="Nei",0,(IF($A33="Norge",(ROUND((((SUMIFS('NO kostnader'!$O:$O,'NO kostnader'!$C:$C,Aktivitetsbudget!$B33,'NO kostnader'!$A:$A,Aktivitetsbudget!R$6,'NO kostnader'!$D:$D,"Personal"))*0.15)),0)),(ROUND((((SUMIFS('EU kostnader'!$F:$F,'EU kostnader'!$C:$C,Aktivitetsbudget!$B33,'EU kostnader'!$A:$A,Aktivitetsbudget!R$6,'EU kostnader'!$D:$D,"Personal"))*0.15)),0)))))</f>
        <v>0</v>
      </c>
      <c r="S33" s="61">
        <f>IF($S$4="Nei",0,(IF($A33="Norge",(ROUND((((SUMIFS('NO kostnader'!$O:$O,'NO kostnader'!$C:$C,Aktivitetsbudget!$B33,'NO kostnader'!$A:$A,Aktivitetsbudget!S$6,'NO kostnader'!$D:$D,"Personal"))*0.15)),0)),(ROUND((((SUMIFS('EU kostnader'!$F:$F,'EU kostnader'!$C:$C,Aktivitetsbudget!$B33,'EU kostnader'!$A:$A,Aktivitetsbudget!S$6,'EU kostnader'!$D:$D,"Personal"))*0.15)),0)))))</f>
        <v>0</v>
      </c>
      <c r="T33" s="61">
        <f>IF($S$4="Nei",0,(IF($A33="Norge",(ROUND((((SUMIFS('NO kostnader'!$O:$O,'NO kostnader'!$C:$C,Aktivitetsbudget!$B33,'NO kostnader'!$A:$A,Aktivitetsbudget!T$6,'NO kostnader'!$D:$D,"Personal"))*0.15)),0)),(ROUND((((SUMIFS('EU kostnader'!$F:$F,'EU kostnader'!$C:$C,Aktivitetsbudget!$B33,'EU kostnader'!$A:$A,Aktivitetsbudget!T$6,'EU kostnader'!$D:$D,"Personal"))*0.15)),0)))))</f>
        <v>0</v>
      </c>
      <c r="U33" s="61">
        <f>IF($S$4="Nei",0,(IF($A33="Norge",(ROUND((((SUMIFS('NO kostnader'!$O:$O,'NO kostnader'!$C:$C,Aktivitetsbudget!$B33,'NO kostnader'!$A:$A,Aktivitetsbudget!U$6,'NO kostnader'!$D:$D,"Personal"))*0.15)),0)),(ROUND((((SUMIFS('EU kostnader'!$F:$F,'EU kostnader'!$C:$C,Aktivitetsbudget!$B33,'EU kostnader'!$A:$A,Aktivitetsbudget!U$6,'EU kostnader'!$D:$D,"Personal"))*0.15)),0)))))</f>
        <v>0</v>
      </c>
      <c r="V33" s="61">
        <f>IF($S$4="Nei",0,(IF($A33="Norge",(ROUND((((SUMIFS('NO kostnader'!$O:$O,'NO kostnader'!$C:$C,Aktivitetsbudget!$B33,'NO kostnader'!$A:$A,Aktivitetsbudget!V$6,'NO kostnader'!$D:$D,"Personal"))*0.15)),0)),(ROUND((((SUMIFS('EU kostnader'!$F:$F,'EU kostnader'!$C:$C,Aktivitetsbudget!$B33,'EU kostnader'!$A:$A,Aktivitetsbudget!V$6,'EU kostnader'!$D:$D,"Personal"))*0.15)),0)))))</f>
        <v>0</v>
      </c>
      <c r="W33" s="61">
        <f>IF($S$4="Nei",0,(IF($A33="Norge",(ROUND((((SUMIFS('NO kostnader'!$O:$O,'NO kostnader'!$C:$C,Aktivitetsbudget!$B33,'NO kostnader'!$A:$A,Aktivitetsbudget!W$6,'NO kostnader'!$D:$D,"Personal"))*0.15)),0)),(ROUND((((SUMIFS('EU kostnader'!$F:$F,'EU kostnader'!$C:$C,Aktivitetsbudget!$B33,'EU kostnader'!$A:$A,Aktivitetsbudget!W$6,'EU kostnader'!$D:$D,"Personal"))*0.15)),0)))))</f>
        <v>0</v>
      </c>
      <c r="X33" s="61">
        <f>IF($S$4="Nei",0,(IF($A33="Norge",(ROUND((((SUMIFS('NO kostnader'!$O:$O,'NO kostnader'!$C:$C,Aktivitetsbudget!$B33,'NO kostnader'!$A:$A,Aktivitetsbudget!X$6,'NO kostnader'!$D:$D,"Personal"))*0.15)),0)),(ROUND((((SUMIFS('EU kostnader'!$F:$F,'EU kostnader'!$C:$C,Aktivitetsbudget!$B33,'EU kostnader'!$A:$A,Aktivitetsbudget!X$6,'EU kostnader'!$D:$D,"Personal"))*0.15)),0)))))</f>
        <v>0</v>
      </c>
      <c r="Y33" s="61">
        <f>IF($S$4="Nei",0,(IF($A33="Norge",(ROUND((((SUMIFS('NO kostnader'!$O:$O,'NO kostnader'!$C:$C,Aktivitetsbudget!$B33,'NO kostnader'!$A:$A,Aktivitetsbudget!Y$6,'NO kostnader'!$D:$D,"Personal"))*0.15)),0)),(ROUND((((SUMIFS('EU kostnader'!$F:$F,'EU kostnader'!$C:$C,Aktivitetsbudget!$B33,'EU kostnader'!$A:$A,Aktivitetsbudget!Y$6,'EU kostnader'!$D:$D,"Personal"))*0.15)),0)))))</f>
        <v>0</v>
      </c>
      <c r="Z33" s="61">
        <f>IF($S$4="Nei",0,(IF($A33="Norge",(ROUND((((SUMIFS('NO kostnader'!$O:$O,'NO kostnader'!$C:$C,Aktivitetsbudget!$B33,'NO kostnader'!$A:$A,Aktivitetsbudget!Z$6,'NO kostnader'!$D:$D,"Personal"))*0.15)),0)),(ROUND((((SUMIFS('EU kostnader'!$F:$F,'EU kostnader'!$C:$C,Aktivitetsbudget!$B33,'EU kostnader'!$A:$A,Aktivitetsbudget!Z$6,'EU kostnader'!$D:$D,"Personal"))*0.15)),0)))))</f>
        <v>0</v>
      </c>
      <c r="AA33" s="61">
        <f>IF($S$4="Nei",0,(IF($A33="Norge",(ROUND((((SUMIFS('NO kostnader'!$O:$O,'NO kostnader'!$C:$C,Aktivitetsbudget!$B33,'NO kostnader'!$A:$A,Aktivitetsbudget!AA$6,'NO kostnader'!$D:$D,"Personal"))*0.15)),0)),(ROUND((((SUMIFS('EU kostnader'!$F:$F,'EU kostnader'!$C:$C,Aktivitetsbudget!$B33,'EU kostnader'!$A:$A,Aktivitetsbudget!AA$6,'EU kostnader'!$D:$D,"Personal"))*0.15)),0)))))</f>
        <v>0</v>
      </c>
      <c r="AC33" s="61">
        <f>IF($AD$4="Nei",0,(IF($A33="Norge",(ROUND((((SUMIFS('NO kostnader'!$O:$O,'NO kostnader'!$C:$C,Aktivitetsbudget!$B33,'NO kostnader'!$A:$A,Aktivitetsbudget!AC$6,'NO kostnader'!$D:$D,"Personal"))*0.06)),0)),(ROUND((((SUMIFS('EU kostnader'!$F:$F,'EU kostnader'!$C:$C,Aktivitetsbudget!$B33,'EU kostnader'!$A:$A,Aktivitetsbudget!AC$6,'EU kostnader'!$D:$D,"Personal"))*0.06)),0)))))</f>
        <v>0</v>
      </c>
      <c r="AD33" s="61">
        <f>IF($AD$4="Nei",0,(IF($A33="Norge",(ROUND((((SUMIFS('NO kostnader'!$O:$O,'NO kostnader'!$C:$C,Aktivitetsbudget!$B33,'NO kostnader'!$A:$A,Aktivitetsbudget!AD$6,'NO kostnader'!$D:$D,"Personal"))*0.06)),0)),(ROUND((((SUMIFS('EU kostnader'!$F:$F,'EU kostnader'!$C:$C,Aktivitetsbudget!$B33,'EU kostnader'!$A:$A,Aktivitetsbudget!AD$6,'EU kostnader'!$D:$D,"Personal"))*0.06)),0)))))</f>
        <v>0</v>
      </c>
      <c r="AE33" s="61">
        <f>IF($AD$4="Nei",0,(IF($A33="Norge",(ROUND((((SUMIFS('NO kostnader'!$O:$O,'NO kostnader'!$C:$C,Aktivitetsbudget!$B33,'NO kostnader'!$A:$A,Aktivitetsbudget!AE$6,'NO kostnader'!$D:$D,"Personal"))*0.06)),0)),(ROUND((((SUMIFS('EU kostnader'!$F:$F,'EU kostnader'!$C:$C,Aktivitetsbudget!$B33,'EU kostnader'!$A:$A,Aktivitetsbudget!AE$6,'EU kostnader'!$D:$D,"Personal"))*0.06)),0)))))</f>
        <v>0</v>
      </c>
      <c r="AF33" s="61">
        <f>IF($AD$4="Nei",0,(IF($A33="Norge",(ROUND((((SUMIFS('NO kostnader'!$O:$O,'NO kostnader'!$C:$C,Aktivitetsbudget!$B33,'NO kostnader'!$A:$A,Aktivitetsbudget!AF$6,'NO kostnader'!$D:$D,"Personal"))*0.06)),0)),(ROUND((((SUMIFS('EU kostnader'!$F:$F,'EU kostnader'!$C:$C,Aktivitetsbudget!$B33,'EU kostnader'!$A:$A,Aktivitetsbudget!AF$6,'EU kostnader'!$D:$D,"Personal"))*0.06)),0)))))</f>
        <v>0</v>
      </c>
      <c r="AG33" s="61">
        <f>IF($AD$4="Nei",0,(IF($A33="Norge",(ROUND((((SUMIFS('NO kostnader'!$O:$O,'NO kostnader'!$C:$C,Aktivitetsbudget!$B33,'NO kostnader'!$A:$A,Aktivitetsbudget!AG$6,'NO kostnader'!$D:$D,"Personal"))*0.06)),0)),(ROUND((((SUMIFS('EU kostnader'!$F:$F,'EU kostnader'!$C:$C,Aktivitetsbudget!$B33,'EU kostnader'!$A:$A,Aktivitetsbudget!AG$6,'EU kostnader'!$D:$D,"Personal"))*0.06)),0)))))</f>
        <v>0</v>
      </c>
      <c r="AH33" s="61">
        <f>IF($AD$4="Nei",0,(IF($A33="Norge",(ROUND((((SUMIFS('NO kostnader'!$O:$O,'NO kostnader'!$C:$C,Aktivitetsbudget!$B33,'NO kostnader'!$A:$A,Aktivitetsbudget!AH$6,'NO kostnader'!$D:$D,"Personal"))*0.06)),0)),(ROUND((((SUMIFS('EU kostnader'!$F:$F,'EU kostnader'!$C:$C,Aktivitetsbudget!$B33,'EU kostnader'!$A:$A,Aktivitetsbudget!AH$6,'EU kostnader'!$D:$D,"Personal"))*0.06)),0)))))</f>
        <v>0</v>
      </c>
      <c r="AI33" s="61">
        <f>IF($AD$4="Nei",0,(IF($A33="Norge",(ROUND((((SUMIFS('NO kostnader'!$O:$O,'NO kostnader'!$C:$C,Aktivitetsbudget!$B33,'NO kostnader'!$A:$A,Aktivitetsbudget!AI$6,'NO kostnader'!$D:$D,"Personal"))*0.06)),0)),(ROUND((((SUMIFS('EU kostnader'!$F:$F,'EU kostnader'!$C:$C,Aktivitetsbudget!$B33,'EU kostnader'!$A:$A,Aktivitetsbudget!AI$6,'EU kostnader'!$D:$D,"Personal"))*0.06)),0)))))</f>
        <v>0</v>
      </c>
      <c r="AJ33" s="61">
        <f>IF($AD$4="Nei",0,(IF($A33="Norge",(ROUND((((SUMIFS('NO kostnader'!$O:$O,'NO kostnader'!$C:$C,Aktivitetsbudget!$B33,'NO kostnader'!$A:$A,Aktivitetsbudget!AJ$6,'NO kostnader'!$D:$D,"Personal"))*0.06)),0)),(ROUND((((SUMIFS('EU kostnader'!$F:$F,'EU kostnader'!$C:$C,Aktivitetsbudget!$B33,'EU kostnader'!$A:$A,Aktivitetsbudget!AJ$6,'EU kostnader'!$D:$D,"Personal"))*0.06)),0)))))</f>
        <v>0</v>
      </c>
      <c r="AK33" s="61">
        <f>IF($AD$4="Nei",0,(IF($A33="Norge",(ROUND((((SUMIFS('NO kostnader'!$O:$O,'NO kostnader'!$C:$C,Aktivitetsbudget!$B33,'NO kostnader'!$A:$A,Aktivitetsbudget!AK$6,'NO kostnader'!$D:$D,"Personal"))*0.06)),0)),(ROUND((((SUMIFS('EU kostnader'!$F:$F,'EU kostnader'!$C:$C,Aktivitetsbudget!$B33,'EU kostnader'!$A:$A,Aktivitetsbudget!AK$6,'EU kostnader'!$D:$D,"Personal"))*0.06)),0)))))</f>
        <v>0</v>
      </c>
      <c r="AL33" s="61">
        <f>IF($AD$4="Nei",0,(IF($A33="Norge",(ROUND((((SUMIFS('NO kostnader'!$O:$O,'NO kostnader'!$C:$C,Aktivitetsbudget!$B33,'NO kostnader'!$A:$A,Aktivitetsbudget!AL$6,'NO kostnader'!$D:$D,"Personal"))*0.06)),0)),(ROUND((((SUMIFS('EU kostnader'!$F:$F,'EU kostnader'!$C:$C,Aktivitetsbudget!$B33,'EU kostnader'!$A:$A,Aktivitetsbudget!AL$6,'EU kostnader'!$D:$D,"Personal"))*0.06)),0)))))</f>
        <v>0</v>
      </c>
    </row>
    <row r="34" spans="1:38" x14ac:dyDescent="0.25">
      <c r="A34" s="56" t="str">
        <f>VLOOKUP(B34,'Set-up'!$BG$35:$BH$79,2,FALSE)</f>
        <v/>
      </c>
      <c r="B34" s="56" t="str">
        <f>IF('Set-up'!BG60="","",'Set-up'!BG60)</f>
        <v/>
      </c>
      <c r="C34" s="57" t="str">
        <f t="shared" si="7"/>
        <v/>
      </c>
      <c r="D34" s="58" t="str">
        <f>IF($B34="","",R34+AC34+(IF($A34="Norge",(SUMIFS('NO kostnader'!$O:$O,'NO kostnader'!$C:$C,Aktivitetsbudget!$B34,'NO kostnader'!$A:$A,Aktivitetsbudget!D$4)),(SUMIFS('EU kostnader'!$F:$F,'EU kostnader'!$C:$C,Aktivitetsbudget!$B34,'EU kostnader'!$A:$A,Aktivitetsbudget!D$4)))))</f>
        <v/>
      </c>
      <c r="E34" s="58" t="str">
        <f>IF($B34="","",S34+AD34+(IF($A34="Norge",(SUMIFS('NO kostnader'!$O:$O,'NO kostnader'!$C:$C,Aktivitetsbudget!$B34,'NO kostnader'!$A:$A,Aktivitetsbudget!E$4)),(SUMIFS('EU kostnader'!$F:$F,'EU kostnader'!$C:$C,Aktivitetsbudget!$B34,'EU kostnader'!$A:$A,Aktivitetsbudget!E$4)))))</f>
        <v/>
      </c>
      <c r="F34" s="58" t="str">
        <f>IF($B34="","",T34+AE34+(IF($A34="Norge",(SUMIFS('NO kostnader'!$O:$O,'NO kostnader'!$C:$C,Aktivitetsbudget!$B34,'NO kostnader'!$A:$A,Aktivitetsbudget!F$4)),(SUMIFS('EU kostnader'!$F:$F,'EU kostnader'!$C:$C,Aktivitetsbudget!$B34,'EU kostnader'!$A:$A,Aktivitetsbudget!F$4)))))</f>
        <v/>
      </c>
      <c r="G34" s="58" t="str">
        <f>IF($B34="","",U34+AF34+(IF($A34="Norge",(SUMIFS('NO kostnader'!$O:$O,'NO kostnader'!$C:$C,Aktivitetsbudget!$B34,'NO kostnader'!$A:$A,Aktivitetsbudget!G$4)),(SUMIFS('EU kostnader'!$F:$F,'EU kostnader'!$C:$C,Aktivitetsbudget!$B34,'EU kostnader'!$A:$A,Aktivitetsbudget!G$4)))))</f>
        <v/>
      </c>
      <c r="H34" s="58" t="str">
        <f>IF($B34="","",V34+AG34+(IF($A34="Norge",(SUMIFS('NO kostnader'!$O:$O,'NO kostnader'!$C:$C,Aktivitetsbudget!$B34,'NO kostnader'!$A:$A,Aktivitetsbudget!H$4)),(SUMIFS('EU kostnader'!$F:$F,'EU kostnader'!$C:$C,Aktivitetsbudget!$B34,'EU kostnader'!$A:$A,Aktivitetsbudget!H$4)))))</f>
        <v/>
      </c>
      <c r="I34" s="58" t="str">
        <f>IF($B34="","",W34+AH34+(IF($A34="Norge",(SUMIFS('NO kostnader'!$O:$O,'NO kostnader'!$C:$C,Aktivitetsbudget!$B34,'NO kostnader'!$A:$A,Aktivitetsbudget!I$4)),(SUMIFS('EU kostnader'!$F:$F,'EU kostnader'!$C:$C,Aktivitetsbudget!$B34,'EU kostnader'!$A:$A,Aktivitetsbudget!I$4)))))</f>
        <v/>
      </c>
      <c r="J34" s="58" t="str">
        <f>IF($B34="","",X34+AI34+(IF($A34="Norge",(SUMIFS('NO kostnader'!$O:$O,'NO kostnader'!$C:$C,Aktivitetsbudget!$B34,'NO kostnader'!$A:$A,Aktivitetsbudget!J$4)),(SUMIFS('EU kostnader'!$F:$F,'EU kostnader'!$C:$C,Aktivitetsbudget!$B34,'EU kostnader'!$A:$A,Aktivitetsbudget!J$4)))))</f>
        <v/>
      </c>
      <c r="K34" s="58" t="str">
        <f>IF($B34="","",Y34+AJ34+(IF($A34="Norge",(SUMIFS('NO kostnader'!$O:$O,'NO kostnader'!$C:$C,Aktivitetsbudget!$B34,'NO kostnader'!$A:$A,Aktivitetsbudget!K$4)),(SUMIFS('EU kostnader'!$F:$F,'EU kostnader'!$C:$C,Aktivitetsbudget!$B34,'EU kostnader'!$A:$A,Aktivitetsbudget!K$4)))))</f>
        <v/>
      </c>
      <c r="L34" s="58" t="str">
        <f>IF($B34="","",Z34+AK34+(IF($A34="Norge",(SUMIFS('NO kostnader'!$O:$O,'NO kostnader'!$C:$C,Aktivitetsbudget!$B34,'NO kostnader'!$A:$A,Aktivitetsbudget!L$4)),(SUMIFS('EU kostnader'!$F:$F,'EU kostnader'!$C:$C,Aktivitetsbudget!$B34,'EU kostnader'!$A:$A,Aktivitetsbudget!L$4)))))</f>
        <v/>
      </c>
      <c r="M34" s="58" t="str">
        <f>IF($B34="","",AA34+AL34+(IF($A34="Norge",(SUMIFS('NO kostnader'!$O:$O,'NO kostnader'!$C:$C,Aktivitetsbudget!$B34,'NO kostnader'!$A:$A,Aktivitetsbudget!M$4)),(SUMIFS('EU kostnader'!$F:$F,'EU kostnader'!$C:$C,Aktivitetsbudget!$B34,'EU kostnader'!$A:$A,Aktivitetsbudget!M$4)))))</f>
        <v/>
      </c>
      <c r="R34" s="61">
        <f>IF($S$4="Nei",0,(IF($A34="Norge",(ROUND((((SUMIFS('NO kostnader'!$O:$O,'NO kostnader'!$C:$C,Aktivitetsbudget!$B34,'NO kostnader'!$A:$A,Aktivitetsbudget!R$6,'NO kostnader'!$D:$D,"Personal"))*0.15)),0)),(ROUND((((SUMIFS('EU kostnader'!$F:$F,'EU kostnader'!$C:$C,Aktivitetsbudget!$B34,'EU kostnader'!$A:$A,Aktivitetsbudget!R$6,'EU kostnader'!$D:$D,"Personal"))*0.15)),0)))))</f>
        <v>0</v>
      </c>
      <c r="S34" s="61">
        <f>IF($S$4="Nei",0,(IF($A34="Norge",(ROUND((((SUMIFS('NO kostnader'!$O:$O,'NO kostnader'!$C:$C,Aktivitetsbudget!$B34,'NO kostnader'!$A:$A,Aktivitetsbudget!S$6,'NO kostnader'!$D:$D,"Personal"))*0.15)),0)),(ROUND((((SUMIFS('EU kostnader'!$F:$F,'EU kostnader'!$C:$C,Aktivitetsbudget!$B34,'EU kostnader'!$A:$A,Aktivitetsbudget!S$6,'EU kostnader'!$D:$D,"Personal"))*0.15)),0)))))</f>
        <v>0</v>
      </c>
      <c r="T34" s="61">
        <f>IF($S$4="Nei",0,(IF($A34="Norge",(ROUND((((SUMIFS('NO kostnader'!$O:$O,'NO kostnader'!$C:$C,Aktivitetsbudget!$B34,'NO kostnader'!$A:$A,Aktivitetsbudget!T$6,'NO kostnader'!$D:$D,"Personal"))*0.15)),0)),(ROUND((((SUMIFS('EU kostnader'!$F:$F,'EU kostnader'!$C:$C,Aktivitetsbudget!$B34,'EU kostnader'!$A:$A,Aktivitetsbudget!T$6,'EU kostnader'!$D:$D,"Personal"))*0.15)),0)))))</f>
        <v>0</v>
      </c>
      <c r="U34" s="61">
        <f>IF($S$4="Nei",0,(IF($A34="Norge",(ROUND((((SUMIFS('NO kostnader'!$O:$O,'NO kostnader'!$C:$C,Aktivitetsbudget!$B34,'NO kostnader'!$A:$A,Aktivitetsbudget!U$6,'NO kostnader'!$D:$D,"Personal"))*0.15)),0)),(ROUND((((SUMIFS('EU kostnader'!$F:$F,'EU kostnader'!$C:$C,Aktivitetsbudget!$B34,'EU kostnader'!$A:$A,Aktivitetsbudget!U$6,'EU kostnader'!$D:$D,"Personal"))*0.15)),0)))))</f>
        <v>0</v>
      </c>
      <c r="V34" s="61">
        <f>IF($S$4="Nei",0,(IF($A34="Norge",(ROUND((((SUMIFS('NO kostnader'!$O:$O,'NO kostnader'!$C:$C,Aktivitetsbudget!$B34,'NO kostnader'!$A:$A,Aktivitetsbudget!V$6,'NO kostnader'!$D:$D,"Personal"))*0.15)),0)),(ROUND((((SUMIFS('EU kostnader'!$F:$F,'EU kostnader'!$C:$C,Aktivitetsbudget!$B34,'EU kostnader'!$A:$A,Aktivitetsbudget!V$6,'EU kostnader'!$D:$D,"Personal"))*0.15)),0)))))</f>
        <v>0</v>
      </c>
      <c r="W34" s="61">
        <f>IF($S$4="Nei",0,(IF($A34="Norge",(ROUND((((SUMIFS('NO kostnader'!$O:$O,'NO kostnader'!$C:$C,Aktivitetsbudget!$B34,'NO kostnader'!$A:$A,Aktivitetsbudget!W$6,'NO kostnader'!$D:$D,"Personal"))*0.15)),0)),(ROUND((((SUMIFS('EU kostnader'!$F:$F,'EU kostnader'!$C:$C,Aktivitetsbudget!$B34,'EU kostnader'!$A:$A,Aktivitetsbudget!W$6,'EU kostnader'!$D:$D,"Personal"))*0.15)),0)))))</f>
        <v>0</v>
      </c>
      <c r="X34" s="61">
        <f>IF($S$4="Nei",0,(IF($A34="Norge",(ROUND((((SUMIFS('NO kostnader'!$O:$O,'NO kostnader'!$C:$C,Aktivitetsbudget!$B34,'NO kostnader'!$A:$A,Aktivitetsbudget!X$6,'NO kostnader'!$D:$D,"Personal"))*0.15)),0)),(ROUND((((SUMIFS('EU kostnader'!$F:$F,'EU kostnader'!$C:$C,Aktivitetsbudget!$B34,'EU kostnader'!$A:$A,Aktivitetsbudget!X$6,'EU kostnader'!$D:$D,"Personal"))*0.15)),0)))))</f>
        <v>0</v>
      </c>
      <c r="Y34" s="61">
        <f>IF($S$4="Nei",0,(IF($A34="Norge",(ROUND((((SUMIFS('NO kostnader'!$O:$O,'NO kostnader'!$C:$C,Aktivitetsbudget!$B34,'NO kostnader'!$A:$A,Aktivitetsbudget!Y$6,'NO kostnader'!$D:$D,"Personal"))*0.15)),0)),(ROUND((((SUMIFS('EU kostnader'!$F:$F,'EU kostnader'!$C:$C,Aktivitetsbudget!$B34,'EU kostnader'!$A:$A,Aktivitetsbudget!Y$6,'EU kostnader'!$D:$D,"Personal"))*0.15)),0)))))</f>
        <v>0</v>
      </c>
      <c r="Z34" s="61">
        <f>IF($S$4="Nei",0,(IF($A34="Norge",(ROUND((((SUMIFS('NO kostnader'!$O:$O,'NO kostnader'!$C:$C,Aktivitetsbudget!$B34,'NO kostnader'!$A:$A,Aktivitetsbudget!Z$6,'NO kostnader'!$D:$D,"Personal"))*0.15)),0)),(ROUND((((SUMIFS('EU kostnader'!$F:$F,'EU kostnader'!$C:$C,Aktivitetsbudget!$B34,'EU kostnader'!$A:$A,Aktivitetsbudget!Z$6,'EU kostnader'!$D:$D,"Personal"))*0.15)),0)))))</f>
        <v>0</v>
      </c>
      <c r="AA34" s="61">
        <f>IF($S$4="Nei",0,(IF($A34="Norge",(ROUND((((SUMIFS('NO kostnader'!$O:$O,'NO kostnader'!$C:$C,Aktivitetsbudget!$B34,'NO kostnader'!$A:$A,Aktivitetsbudget!AA$6,'NO kostnader'!$D:$D,"Personal"))*0.15)),0)),(ROUND((((SUMIFS('EU kostnader'!$F:$F,'EU kostnader'!$C:$C,Aktivitetsbudget!$B34,'EU kostnader'!$A:$A,Aktivitetsbudget!AA$6,'EU kostnader'!$D:$D,"Personal"))*0.15)),0)))))</f>
        <v>0</v>
      </c>
      <c r="AC34" s="61">
        <f>IF($AD$4="Nei",0,(IF($A34="Norge",(ROUND((((SUMIFS('NO kostnader'!$O:$O,'NO kostnader'!$C:$C,Aktivitetsbudget!$B34,'NO kostnader'!$A:$A,Aktivitetsbudget!AC$6,'NO kostnader'!$D:$D,"Personal"))*0.06)),0)),(ROUND((((SUMIFS('EU kostnader'!$F:$F,'EU kostnader'!$C:$C,Aktivitetsbudget!$B34,'EU kostnader'!$A:$A,Aktivitetsbudget!AC$6,'EU kostnader'!$D:$D,"Personal"))*0.06)),0)))))</f>
        <v>0</v>
      </c>
      <c r="AD34" s="61">
        <f>IF($AD$4="Nei",0,(IF($A34="Norge",(ROUND((((SUMIFS('NO kostnader'!$O:$O,'NO kostnader'!$C:$C,Aktivitetsbudget!$B34,'NO kostnader'!$A:$A,Aktivitetsbudget!AD$6,'NO kostnader'!$D:$D,"Personal"))*0.06)),0)),(ROUND((((SUMIFS('EU kostnader'!$F:$F,'EU kostnader'!$C:$C,Aktivitetsbudget!$B34,'EU kostnader'!$A:$A,Aktivitetsbudget!AD$6,'EU kostnader'!$D:$D,"Personal"))*0.06)),0)))))</f>
        <v>0</v>
      </c>
      <c r="AE34" s="61">
        <f>IF($AD$4="Nei",0,(IF($A34="Norge",(ROUND((((SUMIFS('NO kostnader'!$O:$O,'NO kostnader'!$C:$C,Aktivitetsbudget!$B34,'NO kostnader'!$A:$A,Aktivitetsbudget!AE$6,'NO kostnader'!$D:$D,"Personal"))*0.06)),0)),(ROUND((((SUMIFS('EU kostnader'!$F:$F,'EU kostnader'!$C:$C,Aktivitetsbudget!$B34,'EU kostnader'!$A:$A,Aktivitetsbudget!AE$6,'EU kostnader'!$D:$D,"Personal"))*0.06)),0)))))</f>
        <v>0</v>
      </c>
      <c r="AF34" s="61">
        <f>IF($AD$4="Nei",0,(IF($A34="Norge",(ROUND((((SUMIFS('NO kostnader'!$O:$O,'NO kostnader'!$C:$C,Aktivitetsbudget!$B34,'NO kostnader'!$A:$A,Aktivitetsbudget!AF$6,'NO kostnader'!$D:$D,"Personal"))*0.06)),0)),(ROUND((((SUMIFS('EU kostnader'!$F:$F,'EU kostnader'!$C:$C,Aktivitetsbudget!$B34,'EU kostnader'!$A:$A,Aktivitetsbudget!AF$6,'EU kostnader'!$D:$D,"Personal"))*0.06)),0)))))</f>
        <v>0</v>
      </c>
      <c r="AG34" s="61">
        <f>IF($AD$4="Nei",0,(IF($A34="Norge",(ROUND((((SUMIFS('NO kostnader'!$O:$O,'NO kostnader'!$C:$C,Aktivitetsbudget!$B34,'NO kostnader'!$A:$A,Aktivitetsbudget!AG$6,'NO kostnader'!$D:$D,"Personal"))*0.06)),0)),(ROUND((((SUMIFS('EU kostnader'!$F:$F,'EU kostnader'!$C:$C,Aktivitetsbudget!$B34,'EU kostnader'!$A:$A,Aktivitetsbudget!AG$6,'EU kostnader'!$D:$D,"Personal"))*0.06)),0)))))</f>
        <v>0</v>
      </c>
      <c r="AH34" s="61">
        <f>IF($AD$4="Nei",0,(IF($A34="Norge",(ROUND((((SUMIFS('NO kostnader'!$O:$O,'NO kostnader'!$C:$C,Aktivitetsbudget!$B34,'NO kostnader'!$A:$A,Aktivitetsbudget!AH$6,'NO kostnader'!$D:$D,"Personal"))*0.06)),0)),(ROUND((((SUMIFS('EU kostnader'!$F:$F,'EU kostnader'!$C:$C,Aktivitetsbudget!$B34,'EU kostnader'!$A:$A,Aktivitetsbudget!AH$6,'EU kostnader'!$D:$D,"Personal"))*0.06)),0)))))</f>
        <v>0</v>
      </c>
      <c r="AI34" s="61">
        <f>IF($AD$4="Nei",0,(IF($A34="Norge",(ROUND((((SUMIFS('NO kostnader'!$O:$O,'NO kostnader'!$C:$C,Aktivitetsbudget!$B34,'NO kostnader'!$A:$A,Aktivitetsbudget!AI$6,'NO kostnader'!$D:$D,"Personal"))*0.06)),0)),(ROUND((((SUMIFS('EU kostnader'!$F:$F,'EU kostnader'!$C:$C,Aktivitetsbudget!$B34,'EU kostnader'!$A:$A,Aktivitetsbudget!AI$6,'EU kostnader'!$D:$D,"Personal"))*0.06)),0)))))</f>
        <v>0</v>
      </c>
      <c r="AJ34" s="61">
        <f>IF($AD$4="Nei",0,(IF($A34="Norge",(ROUND((((SUMIFS('NO kostnader'!$O:$O,'NO kostnader'!$C:$C,Aktivitetsbudget!$B34,'NO kostnader'!$A:$A,Aktivitetsbudget!AJ$6,'NO kostnader'!$D:$D,"Personal"))*0.06)),0)),(ROUND((((SUMIFS('EU kostnader'!$F:$F,'EU kostnader'!$C:$C,Aktivitetsbudget!$B34,'EU kostnader'!$A:$A,Aktivitetsbudget!AJ$6,'EU kostnader'!$D:$D,"Personal"))*0.06)),0)))))</f>
        <v>0</v>
      </c>
      <c r="AK34" s="61">
        <f>IF($AD$4="Nei",0,(IF($A34="Norge",(ROUND((((SUMIFS('NO kostnader'!$O:$O,'NO kostnader'!$C:$C,Aktivitetsbudget!$B34,'NO kostnader'!$A:$A,Aktivitetsbudget!AK$6,'NO kostnader'!$D:$D,"Personal"))*0.06)),0)),(ROUND((((SUMIFS('EU kostnader'!$F:$F,'EU kostnader'!$C:$C,Aktivitetsbudget!$B34,'EU kostnader'!$A:$A,Aktivitetsbudget!AK$6,'EU kostnader'!$D:$D,"Personal"))*0.06)),0)))))</f>
        <v>0</v>
      </c>
      <c r="AL34" s="61">
        <f>IF($AD$4="Nei",0,(IF($A34="Norge",(ROUND((((SUMIFS('NO kostnader'!$O:$O,'NO kostnader'!$C:$C,Aktivitetsbudget!$B34,'NO kostnader'!$A:$A,Aktivitetsbudget!AL$6,'NO kostnader'!$D:$D,"Personal"))*0.06)),0)),(ROUND((((SUMIFS('EU kostnader'!$F:$F,'EU kostnader'!$C:$C,Aktivitetsbudget!$B34,'EU kostnader'!$A:$A,Aktivitetsbudget!AL$6,'EU kostnader'!$D:$D,"Personal"))*0.06)),0)))))</f>
        <v>0</v>
      </c>
    </row>
    <row r="35" spans="1:38" x14ac:dyDescent="0.25">
      <c r="A35" s="56" t="str">
        <f>VLOOKUP(B35,'Set-up'!$BG$35:$BH$79,2,FALSE)</f>
        <v/>
      </c>
      <c r="B35" s="56" t="str">
        <f>IF('Set-up'!BG61="","",'Set-up'!BG61)</f>
        <v/>
      </c>
      <c r="C35" s="57" t="str">
        <f t="shared" si="7"/>
        <v/>
      </c>
      <c r="D35" s="58" t="str">
        <f>IF($B35="","",R35+AC35+(IF($A35="Norge",(SUMIFS('NO kostnader'!$O:$O,'NO kostnader'!$C:$C,Aktivitetsbudget!$B35,'NO kostnader'!$A:$A,Aktivitetsbudget!D$4)),(SUMIFS('EU kostnader'!$F:$F,'EU kostnader'!$C:$C,Aktivitetsbudget!$B35,'EU kostnader'!$A:$A,Aktivitetsbudget!D$4)))))</f>
        <v/>
      </c>
      <c r="E35" s="58" t="str">
        <f>IF($B35="","",S35+AD35+(IF($A35="Norge",(SUMIFS('NO kostnader'!$O:$O,'NO kostnader'!$C:$C,Aktivitetsbudget!$B35,'NO kostnader'!$A:$A,Aktivitetsbudget!E$4)),(SUMIFS('EU kostnader'!$F:$F,'EU kostnader'!$C:$C,Aktivitetsbudget!$B35,'EU kostnader'!$A:$A,Aktivitetsbudget!E$4)))))</f>
        <v/>
      </c>
      <c r="F35" s="58" t="str">
        <f>IF($B35="","",T35+AE35+(IF($A35="Norge",(SUMIFS('NO kostnader'!$O:$O,'NO kostnader'!$C:$C,Aktivitetsbudget!$B35,'NO kostnader'!$A:$A,Aktivitetsbudget!F$4)),(SUMIFS('EU kostnader'!$F:$F,'EU kostnader'!$C:$C,Aktivitetsbudget!$B35,'EU kostnader'!$A:$A,Aktivitetsbudget!F$4)))))</f>
        <v/>
      </c>
      <c r="G35" s="58" t="str">
        <f>IF($B35="","",U35+AF35+(IF($A35="Norge",(SUMIFS('NO kostnader'!$O:$O,'NO kostnader'!$C:$C,Aktivitetsbudget!$B35,'NO kostnader'!$A:$A,Aktivitetsbudget!G$4)),(SUMIFS('EU kostnader'!$F:$F,'EU kostnader'!$C:$C,Aktivitetsbudget!$B35,'EU kostnader'!$A:$A,Aktivitetsbudget!G$4)))))</f>
        <v/>
      </c>
      <c r="H35" s="58" t="str">
        <f>IF($B35="","",V35+AG35+(IF($A35="Norge",(SUMIFS('NO kostnader'!$O:$O,'NO kostnader'!$C:$C,Aktivitetsbudget!$B35,'NO kostnader'!$A:$A,Aktivitetsbudget!H$4)),(SUMIFS('EU kostnader'!$F:$F,'EU kostnader'!$C:$C,Aktivitetsbudget!$B35,'EU kostnader'!$A:$A,Aktivitetsbudget!H$4)))))</f>
        <v/>
      </c>
      <c r="I35" s="58" t="str">
        <f>IF($B35="","",W35+AH35+(IF($A35="Norge",(SUMIFS('NO kostnader'!$O:$O,'NO kostnader'!$C:$C,Aktivitetsbudget!$B35,'NO kostnader'!$A:$A,Aktivitetsbudget!I$4)),(SUMIFS('EU kostnader'!$F:$F,'EU kostnader'!$C:$C,Aktivitetsbudget!$B35,'EU kostnader'!$A:$A,Aktivitetsbudget!I$4)))))</f>
        <v/>
      </c>
      <c r="J35" s="58" t="str">
        <f>IF($B35="","",X35+AI35+(IF($A35="Norge",(SUMIFS('NO kostnader'!$O:$O,'NO kostnader'!$C:$C,Aktivitetsbudget!$B35,'NO kostnader'!$A:$A,Aktivitetsbudget!J$4)),(SUMIFS('EU kostnader'!$F:$F,'EU kostnader'!$C:$C,Aktivitetsbudget!$B35,'EU kostnader'!$A:$A,Aktivitetsbudget!J$4)))))</f>
        <v/>
      </c>
      <c r="K35" s="58" t="str">
        <f>IF($B35="","",Y35+AJ35+(IF($A35="Norge",(SUMIFS('NO kostnader'!$O:$O,'NO kostnader'!$C:$C,Aktivitetsbudget!$B35,'NO kostnader'!$A:$A,Aktivitetsbudget!K$4)),(SUMIFS('EU kostnader'!$F:$F,'EU kostnader'!$C:$C,Aktivitetsbudget!$B35,'EU kostnader'!$A:$A,Aktivitetsbudget!K$4)))))</f>
        <v/>
      </c>
      <c r="L35" s="58" t="str">
        <f>IF($B35="","",Z35+AK35+(IF($A35="Norge",(SUMIFS('NO kostnader'!$O:$O,'NO kostnader'!$C:$C,Aktivitetsbudget!$B35,'NO kostnader'!$A:$A,Aktivitetsbudget!L$4)),(SUMIFS('EU kostnader'!$F:$F,'EU kostnader'!$C:$C,Aktivitetsbudget!$B35,'EU kostnader'!$A:$A,Aktivitetsbudget!L$4)))))</f>
        <v/>
      </c>
      <c r="M35" s="58" t="str">
        <f>IF($B35="","",AA35+AL35+(IF($A35="Norge",(SUMIFS('NO kostnader'!$O:$O,'NO kostnader'!$C:$C,Aktivitetsbudget!$B35,'NO kostnader'!$A:$A,Aktivitetsbudget!M$4)),(SUMIFS('EU kostnader'!$F:$F,'EU kostnader'!$C:$C,Aktivitetsbudget!$B35,'EU kostnader'!$A:$A,Aktivitetsbudget!M$4)))))</f>
        <v/>
      </c>
      <c r="R35" s="61">
        <f>IF($S$4="Nei",0,(IF($A35="Norge",(ROUND((((SUMIFS('NO kostnader'!$O:$O,'NO kostnader'!$C:$C,Aktivitetsbudget!$B35,'NO kostnader'!$A:$A,Aktivitetsbudget!R$6,'NO kostnader'!$D:$D,"Personal"))*0.15)),0)),(ROUND((((SUMIFS('EU kostnader'!$F:$F,'EU kostnader'!$C:$C,Aktivitetsbudget!$B35,'EU kostnader'!$A:$A,Aktivitetsbudget!R$6,'EU kostnader'!$D:$D,"Personal"))*0.15)),0)))))</f>
        <v>0</v>
      </c>
      <c r="S35" s="61">
        <f>IF($S$4="Nei",0,(IF($A35="Norge",(ROUND((((SUMIFS('NO kostnader'!$O:$O,'NO kostnader'!$C:$C,Aktivitetsbudget!$B35,'NO kostnader'!$A:$A,Aktivitetsbudget!S$6,'NO kostnader'!$D:$D,"Personal"))*0.15)),0)),(ROUND((((SUMIFS('EU kostnader'!$F:$F,'EU kostnader'!$C:$C,Aktivitetsbudget!$B35,'EU kostnader'!$A:$A,Aktivitetsbudget!S$6,'EU kostnader'!$D:$D,"Personal"))*0.15)),0)))))</f>
        <v>0</v>
      </c>
      <c r="T35" s="61">
        <f>IF($S$4="Nei",0,(IF($A35="Norge",(ROUND((((SUMIFS('NO kostnader'!$O:$O,'NO kostnader'!$C:$C,Aktivitetsbudget!$B35,'NO kostnader'!$A:$A,Aktivitetsbudget!T$6,'NO kostnader'!$D:$D,"Personal"))*0.15)),0)),(ROUND((((SUMIFS('EU kostnader'!$F:$F,'EU kostnader'!$C:$C,Aktivitetsbudget!$B35,'EU kostnader'!$A:$A,Aktivitetsbudget!T$6,'EU kostnader'!$D:$D,"Personal"))*0.15)),0)))))</f>
        <v>0</v>
      </c>
      <c r="U35" s="61">
        <f>IF($S$4="Nei",0,(IF($A35="Norge",(ROUND((((SUMIFS('NO kostnader'!$O:$O,'NO kostnader'!$C:$C,Aktivitetsbudget!$B35,'NO kostnader'!$A:$A,Aktivitetsbudget!U$6,'NO kostnader'!$D:$D,"Personal"))*0.15)),0)),(ROUND((((SUMIFS('EU kostnader'!$F:$F,'EU kostnader'!$C:$C,Aktivitetsbudget!$B35,'EU kostnader'!$A:$A,Aktivitetsbudget!U$6,'EU kostnader'!$D:$D,"Personal"))*0.15)),0)))))</f>
        <v>0</v>
      </c>
      <c r="V35" s="61">
        <f>IF($S$4="Nei",0,(IF($A35="Norge",(ROUND((((SUMIFS('NO kostnader'!$O:$O,'NO kostnader'!$C:$C,Aktivitetsbudget!$B35,'NO kostnader'!$A:$A,Aktivitetsbudget!V$6,'NO kostnader'!$D:$D,"Personal"))*0.15)),0)),(ROUND((((SUMIFS('EU kostnader'!$F:$F,'EU kostnader'!$C:$C,Aktivitetsbudget!$B35,'EU kostnader'!$A:$A,Aktivitetsbudget!V$6,'EU kostnader'!$D:$D,"Personal"))*0.15)),0)))))</f>
        <v>0</v>
      </c>
      <c r="W35" s="61">
        <f>IF($S$4="Nei",0,(IF($A35="Norge",(ROUND((((SUMIFS('NO kostnader'!$O:$O,'NO kostnader'!$C:$C,Aktivitetsbudget!$B35,'NO kostnader'!$A:$A,Aktivitetsbudget!W$6,'NO kostnader'!$D:$D,"Personal"))*0.15)),0)),(ROUND((((SUMIFS('EU kostnader'!$F:$F,'EU kostnader'!$C:$C,Aktivitetsbudget!$B35,'EU kostnader'!$A:$A,Aktivitetsbudget!W$6,'EU kostnader'!$D:$D,"Personal"))*0.15)),0)))))</f>
        <v>0</v>
      </c>
      <c r="X35" s="61">
        <f>IF($S$4="Nei",0,(IF($A35="Norge",(ROUND((((SUMIFS('NO kostnader'!$O:$O,'NO kostnader'!$C:$C,Aktivitetsbudget!$B35,'NO kostnader'!$A:$A,Aktivitetsbudget!X$6,'NO kostnader'!$D:$D,"Personal"))*0.15)),0)),(ROUND((((SUMIFS('EU kostnader'!$F:$F,'EU kostnader'!$C:$C,Aktivitetsbudget!$B35,'EU kostnader'!$A:$A,Aktivitetsbudget!X$6,'EU kostnader'!$D:$D,"Personal"))*0.15)),0)))))</f>
        <v>0</v>
      </c>
      <c r="Y35" s="61">
        <f>IF($S$4="Nei",0,(IF($A35="Norge",(ROUND((((SUMIFS('NO kostnader'!$O:$O,'NO kostnader'!$C:$C,Aktivitetsbudget!$B35,'NO kostnader'!$A:$A,Aktivitetsbudget!Y$6,'NO kostnader'!$D:$D,"Personal"))*0.15)),0)),(ROUND((((SUMIFS('EU kostnader'!$F:$F,'EU kostnader'!$C:$C,Aktivitetsbudget!$B35,'EU kostnader'!$A:$A,Aktivitetsbudget!Y$6,'EU kostnader'!$D:$D,"Personal"))*0.15)),0)))))</f>
        <v>0</v>
      </c>
      <c r="Z35" s="61">
        <f>IF($S$4="Nei",0,(IF($A35="Norge",(ROUND((((SUMIFS('NO kostnader'!$O:$O,'NO kostnader'!$C:$C,Aktivitetsbudget!$B35,'NO kostnader'!$A:$A,Aktivitetsbudget!Z$6,'NO kostnader'!$D:$D,"Personal"))*0.15)),0)),(ROUND((((SUMIFS('EU kostnader'!$F:$F,'EU kostnader'!$C:$C,Aktivitetsbudget!$B35,'EU kostnader'!$A:$A,Aktivitetsbudget!Z$6,'EU kostnader'!$D:$D,"Personal"))*0.15)),0)))))</f>
        <v>0</v>
      </c>
      <c r="AA35" s="61">
        <f>IF($S$4="Nei",0,(IF($A35="Norge",(ROUND((((SUMIFS('NO kostnader'!$O:$O,'NO kostnader'!$C:$C,Aktivitetsbudget!$B35,'NO kostnader'!$A:$A,Aktivitetsbudget!AA$6,'NO kostnader'!$D:$D,"Personal"))*0.15)),0)),(ROUND((((SUMIFS('EU kostnader'!$F:$F,'EU kostnader'!$C:$C,Aktivitetsbudget!$B35,'EU kostnader'!$A:$A,Aktivitetsbudget!AA$6,'EU kostnader'!$D:$D,"Personal"))*0.15)),0)))))</f>
        <v>0</v>
      </c>
      <c r="AC35" s="61">
        <f>IF($AD$4="Nei",0,(IF($A35="Norge",(ROUND((((SUMIFS('NO kostnader'!$O:$O,'NO kostnader'!$C:$C,Aktivitetsbudget!$B35,'NO kostnader'!$A:$A,Aktivitetsbudget!AC$6,'NO kostnader'!$D:$D,"Personal"))*0.06)),0)),(ROUND((((SUMIFS('EU kostnader'!$F:$F,'EU kostnader'!$C:$C,Aktivitetsbudget!$B35,'EU kostnader'!$A:$A,Aktivitetsbudget!AC$6,'EU kostnader'!$D:$D,"Personal"))*0.06)),0)))))</f>
        <v>0</v>
      </c>
      <c r="AD35" s="61">
        <f>IF($AD$4="Nei",0,(IF($A35="Norge",(ROUND((((SUMIFS('NO kostnader'!$O:$O,'NO kostnader'!$C:$C,Aktivitetsbudget!$B35,'NO kostnader'!$A:$A,Aktivitetsbudget!AD$6,'NO kostnader'!$D:$D,"Personal"))*0.06)),0)),(ROUND((((SUMIFS('EU kostnader'!$F:$F,'EU kostnader'!$C:$C,Aktivitetsbudget!$B35,'EU kostnader'!$A:$A,Aktivitetsbudget!AD$6,'EU kostnader'!$D:$D,"Personal"))*0.06)),0)))))</f>
        <v>0</v>
      </c>
      <c r="AE35" s="61">
        <f>IF($AD$4="Nei",0,(IF($A35="Norge",(ROUND((((SUMIFS('NO kostnader'!$O:$O,'NO kostnader'!$C:$C,Aktivitetsbudget!$B35,'NO kostnader'!$A:$A,Aktivitetsbudget!AE$6,'NO kostnader'!$D:$D,"Personal"))*0.06)),0)),(ROUND((((SUMIFS('EU kostnader'!$F:$F,'EU kostnader'!$C:$C,Aktivitetsbudget!$B35,'EU kostnader'!$A:$A,Aktivitetsbudget!AE$6,'EU kostnader'!$D:$D,"Personal"))*0.06)),0)))))</f>
        <v>0</v>
      </c>
      <c r="AF35" s="61">
        <f>IF($AD$4="Nei",0,(IF($A35="Norge",(ROUND((((SUMIFS('NO kostnader'!$O:$O,'NO kostnader'!$C:$C,Aktivitetsbudget!$B35,'NO kostnader'!$A:$A,Aktivitetsbudget!AF$6,'NO kostnader'!$D:$D,"Personal"))*0.06)),0)),(ROUND((((SUMIFS('EU kostnader'!$F:$F,'EU kostnader'!$C:$C,Aktivitetsbudget!$B35,'EU kostnader'!$A:$A,Aktivitetsbudget!AF$6,'EU kostnader'!$D:$D,"Personal"))*0.06)),0)))))</f>
        <v>0</v>
      </c>
      <c r="AG35" s="61">
        <f>IF($AD$4="Nei",0,(IF($A35="Norge",(ROUND((((SUMIFS('NO kostnader'!$O:$O,'NO kostnader'!$C:$C,Aktivitetsbudget!$B35,'NO kostnader'!$A:$A,Aktivitetsbudget!AG$6,'NO kostnader'!$D:$D,"Personal"))*0.06)),0)),(ROUND((((SUMIFS('EU kostnader'!$F:$F,'EU kostnader'!$C:$C,Aktivitetsbudget!$B35,'EU kostnader'!$A:$A,Aktivitetsbudget!AG$6,'EU kostnader'!$D:$D,"Personal"))*0.06)),0)))))</f>
        <v>0</v>
      </c>
      <c r="AH35" s="61">
        <f>IF($AD$4="Nei",0,(IF($A35="Norge",(ROUND((((SUMIFS('NO kostnader'!$O:$O,'NO kostnader'!$C:$C,Aktivitetsbudget!$B35,'NO kostnader'!$A:$A,Aktivitetsbudget!AH$6,'NO kostnader'!$D:$D,"Personal"))*0.06)),0)),(ROUND((((SUMIFS('EU kostnader'!$F:$F,'EU kostnader'!$C:$C,Aktivitetsbudget!$B35,'EU kostnader'!$A:$A,Aktivitetsbudget!AH$6,'EU kostnader'!$D:$D,"Personal"))*0.06)),0)))))</f>
        <v>0</v>
      </c>
      <c r="AI35" s="61">
        <f>IF($AD$4="Nei",0,(IF($A35="Norge",(ROUND((((SUMIFS('NO kostnader'!$O:$O,'NO kostnader'!$C:$C,Aktivitetsbudget!$B35,'NO kostnader'!$A:$A,Aktivitetsbudget!AI$6,'NO kostnader'!$D:$D,"Personal"))*0.06)),0)),(ROUND((((SUMIFS('EU kostnader'!$F:$F,'EU kostnader'!$C:$C,Aktivitetsbudget!$B35,'EU kostnader'!$A:$A,Aktivitetsbudget!AI$6,'EU kostnader'!$D:$D,"Personal"))*0.06)),0)))))</f>
        <v>0</v>
      </c>
      <c r="AJ35" s="61">
        <f>IF($AD$4="Nei",0,(IF($A35="Norge",(ROUND((((SUMIFS('NO kostnader'!$O:$O,'NO kostnader'!$C:$C,Aktivitetsbudget!$B35,'NO kostnader'!$A:$A,Aktivitetsbudget!AJ$6,'NO kostnader'!$D:$D,"Personal"))*0.06)),0)),(ROUND((((SUMIFS('EU kostnader'!$F:$F,'EU kostnader'!$C:$C,Aktivitetsbudget!$B35,'EU kostnader'!$A:$A,Aktivitetsbudget!AJ$6,'EU kostnader'!$D:$D,"Personal"))*0.06)),0)))))</f>
        <v>0</v>
      </c>
      <c r="AK35" s="61">
        <f>IF($AD$4="Nei",0,(IF($A35="Norge",(ROUND((((SUMIFS('NO kostnader'!$O:$O,'NO kostnader'!$C:$C,Aktivitetsbudget!$B35,'NO kostnader'!$A:$A,Aktivitetsbudget!AK$6,'NO kostnader'!$D:$D,"Personal"))*0.06)),0)),(ROUND((((SUMIFS('EU kostnader'!$F:$F,'EU kostnader'!$C:$C,Aktivitetsbudget!$B35,'EU kostnader'!$A:$A,Aktivitetsbudget!AK$6,'EU kostnader'!$D:$D,"Personal"))*0.06)),0)))))</f>
        <v>0</v>
      </c>
      <c r="AL35" s="61">
        <f>IF($AD$4="Nei",0,(IF($A35="Norge",(ROUND((((SUMIFS('NO kostnader'!$O:$O,'NO kostnader'!$C:$C,Aktivitetsbudget!$B35,'NO kostnader'!$A:$A,Aktivitetsbudget!AL$6,'NO kostnader'!$D:$D,"Personal"))*0.06)),0)),(ROUND((((SUMIFS('EU kostnader'!$F:$F,'EU kostnader'!$C:$C,Aktivitetsbudget!$B35,'EU kostnader'!$A:$A,Aktivitetsbudget!AL$6,'EU kostnader'!$D:$D,"Personal"))*0.06)),0)))))</f>
        <v>0</v>
      </c>
    </row>
    <row r="36" spans="1:38" x14ac:dyDescent="0.25">
      <c r="A36" s="56" t="str">
        <f>VLOOKUP(B36,'Set-up'!$BG$35:$BH$79,2,FALSE)</f>
        <v/>
      </c>
      <c r="B36" s="56" t="str">
        <f>IF('Set-up'!BG62="","",'Set-up'!BG62)</f>
        <v/>
      </c>
      <c r="C36" s="57" t="str">
        <f t="shared" si="7"/>
        <v/>
      </c>
      <c r="D36" s="58" t="str">
        <f>IF($B36="","",R36+AC36+(IF($A36="Norge",(SUMIFS('NO kostnader'!$O:$O,'NO kostnader'!$C:$C,Aktivitetsbudget!$B36,'NO kostnader'!$A:$A,Aktivitetsbudget!D$4)),(SUMIFS('EU kostnader'!$F:$F,'EU kostnader'!$C:$C,Aktivitetsbudget!$B36,'EU kostnader'!$A:$A,Aktivitetsbudget!D$4)))))</f>
        <v/>
      </c>
      <c r="E36" s="58" t="str">
        <f>IF($B36="","",S36+AD36+(IF($A36="Norge",(SUMIFS('NO kostnader'!$O:$O,'NO kostnader'!$C:$C,Aktivitetsbudget!$B36,'NO kostnader'!$A:$A,Aktivitetsbudget!E$4)),(SUMIFS('EU kostnader'!$F:$F,'EU kostnader'!$C:$C,Aktivitetsbudget!$B36,'EU kostnader'!$A:$A,Aktivitetsbudget!E$4)))))</f>
        <v/>
      </c>
      <c r="F36" s="58" t="str">
        <f>IF($B36="","",T36+AE36+(IF($A36="Norge",(SUMIFS('NO kostnader'!$O:$O,'NO kostnader'!$C:$C,Aktivitetsbudget!$B36,'NO kostnader'!$A:$A,Aktivitetsbudget!F$4)),(SUMIFS('EU kostnader'!$F:$F,'EU kostnader'!$C:$C,Aktivitetsbudget!$B36,'EU kostnader'!$A:$A,Aktivitetsbudget!F$4)))))</f>
        <v/>
      </c>
      <c r="G36" s="58" t="str">
        <f>IF($B36="","",U36+AF36+(IF($A36="Norge",(SUMIFS('NO kostnader'!$O:$O,'NO kostnader'!$C:$C,Aktivitetsbudget!$B36,'NO kostnader'!$A:$A,Aktivitetsbudget!G$4)),(SUMIFS('EU kostnader'!$F:$F,'EU kostnader'!$C:$C,Aktivitetsbudget!$B36,'EU kostnader'!$A:$A,Aktivitetsbudget!G$4)))))</f>
        <v/>
      </c>
      <c r="H36" s="58" t="str">
        <f>IF($B36="","",V36+AG36+(IF($A36="Norge",(SUMIFS('NO kostnader'!$O:$O,'NO kostnader'!$C:$C,Aktivitetsbudget!$B36,'NO kostnader'!$A:$A,Aktivitetsbudget!H$4)),(SUMIFS('EU kostnader'!$F:$F,'EU kostnader'!$C:$C,Aktivitetsbudget!$B36,'EU kostnader'!$A:$A,Aktivitetsbudget!H$4)))))</f>
        <v/>
      </c>
      <c r="I36" s="58" t="str">
        <f>IF($B36="","",W36+AH36+(IF($A36="Norge",(SUMIFS('NO kostnader'!$O:$O,'NO kostnader'!$C:$C,Aktivitetsbudget!$B36,'NO kostnader'!$A:$A,Aktivitetsbudget!I$4)),(SUMIFS('EU kostnader'!$F:$F,'EU kostnader'!$C:$C,Aktivitetsbudget!$B36,'EU kostnader'!$A:$A,Aktivitetsbudget!I$4)))))</f>
        <v/>
      </c>
      <c r="J36" s="58" t="str">
        <f>IF($B36="","",X36+AI36+(IF($A36="Norge",(SUMIFS('NO kostnader'!$O:$O,'NO kostnader'!$C:$C,Aktivitetsbudget!$B36,'NO kostnader'!$A:$A,Aktivitetsbudget!J$4)),(SUMIFS('EU kostnader'!$F:$F,'EU kostnader'!$C:$C,Aktivitetsbudget!$B36,'EU kostnader'!$A:$A,Aktivitetsbudget!J$4)))))</f>
        <v/>
      </c>
      <c r="K36" s="58" t="str">
        <f>IF($B36="","",Y36+AJ36+(IF($A36="Norge",(SUMIFS('NO kostnader'!$O:$O,'NO kostnader'!$C:$C,Aktivitetsbudget!$B36,'NO kostnader'!$A:$A,Aktivitetsbudget!K$4)),(SUMIFS('EU kostnader'!$F:$F,'EU kostnader'!$C:$C,Aktivitetsbudget!$B36,'EU kostnader'!$A:$A,Aktivitetsbudget!K$4)))))</f>
        <v/>
      </c>
      <c r="L36" s="58" t="str">
        <f>IF($B36="","",Z36+AK36+(IF($A36="Norge",(SUMIFS('NO kostnader'!$O:$O,'NO kostnader'!$C:$C,Aktivitetsbudget!$B36,'NO kostnader'!$A:$A,Aktivitetsbudget!L$4)),(SUMIFS('EU kostnader'!$F:$F,'EU kostnader'!$C:$C,Aktivitetsbudget!$B36,'EU kostnader'!$A:$A,Aktivitetsbudget!L$4)))))</f>
        <v/>
      </c>
      <c r="M36" s="58" t="str">
        <f>IF($B36="","",AA36+AL36+(IF($A36="Norge",(SUMIFS('NO kostnader'!$O:$O,'NO kostnader'!$C:$C,Aktivitetsbudget!$B36,'NO kostnader'!$A:$A,Aktivitetsbudget!M$4)),(SUMIFS('EU kostnader'!$F:$F,'EU kostnader'!$C:$C,Aktivitetsbudget!$B36,'EU kostnader'!$A:$A,Aktivitetsbudget!M$4)))))</f>
        <v/>
      </c>
      <c r="R36" s="61">
        <f>IF($S$4="Nei",0,(IF($A36="Norge",(ROUND((((SUMIFS('NO kostnader'!$O:$O,'NO kostnader'!$C:$C,Aktivitetsbudget!$B36,'NO kostnader'!$A:$A,Aktivitetsbudget!R$6,'NO kostnader'!$D:$D,"Personal"))*0.15)),0)),(ROUND((((SUMIFS('EU kostnader'!$F:$F,'EU kostnader'!$C:$C,Aktivitetsbudget!$B36,'EU kostnader'!$A:$A,Aktivitetsbudget!R$6,'EU kostnader'!$D:$D,"Personal"))*0.15)),0)))))</f>
        <v>0</v>
      </c>
      <c r="S36" s="61">
        <f>IF($S$4="Nei",0,(IF($A36="Norge",(ROUND((((SUMIFS('NO kostnader'!$O:$O,'NO kostnader'!$C:$C,Aktivitetsbudget!$B36,'NO kostnader'!$A:$A,Aktivitetsbudget!S$6,'NO kostnader'!$D:$D,"Personal"))*0.15)),0)),(ROUND((((SUMIFS('EU kostnader'!$F:$F,'EU kostnader'!$C:$C,Aktivitetsbudget!$B36,'EU kostnader'!$A:$A,Aktivitetsbudget!S$6,'EU kostnader'!$D:$D,"Personal"))*0.15)),0)))))</f>
        <v>0</v>
      </c>
      <c r="T36" s="61">
        <f>IF($S$4="Nei",0,(IF($A36="Norge",(ROUND((((SUMIFS('NO kostnader'!$O:$O,'NO kostnader'!$C:$C,Aktivitetsbudget!$B36,'NO kostnader'!$A:$A,Aktivitetsbudget!T$6,'NO kostnader'!$D:$D,"Personal"))*0.15)),0)),(ROUND((((SUMIFS('EU kostnader'!$F:$F,'EU kostnader'!$C:$C,Aktivitetsbudget!$B36,'EU kostnader'!$A:$A,Aktivitetsbudget!T$6,'EU kostnader'!$D:$D,"Personal"))*0.15)),0)))))</f>
        <v>0</v>
      </c>
      <c r="U36" s="61">
        <f>IF($S$4="Nei",0,(IF($A36="Norge",(ROUND((((SUMIFS('NO kostnader'!$O:$O,'NO kostnader'!$C:$C,Aktivitetsbudget!$B36,'NO kostnader'!$A:$A,Aktivitetsbudget!U$6,'NO kostnader'!$D:$D,"Personal"))*0.15)),0)),(ROUND((((SUMIFS('EU kostnader'!$F:$F,'EU kostnader'!$C:$C,Aktivitetsbudget!$B36,'EU kostnader'!$A:$A,Aktivitetsbudget!U$6,'EU kostnader'!$D:$D,"Personal"))*0.15)),0)))))</f>
        <v>0</v>
      </c>
      <c r="V36" s="61">
        <f>IF($S$4="Nei",0,(IF($A36="Norge",(ROUND((((SUMIFS('NO kostnader'!$O:$O,'NO kostnader'!$C:$C,Aktivitetsbudget!$B36,'NO kostnader'!$A:$A,Aktivitetsbudget!V$6,'NO kostnader'!$D:$D,"Personal"))*0.15)),0)),(ROUND((((SUMIFS('EU kostnader'!$F:$F,'EU kostnader'!$C:$C,Aktivitetsbudget!$B36,'EU kostnader'!$A:$A,Aktivitetsbudget!V$6,'EU kostnader'!$D:$D,"Personal"))*0.15)),0)))))</f>
        <v>0</v>
      </c>
      <c r="W36" s="61">
        <f>IF($S$4="Nei",0,(IF($A36="Norge",(ROUND((((SUMIFS('NO kostnader'!$O:$O,'NO kostnader'!$C:$C,Aktivitetsbudget!$B36,'NO kostnader'!$A:$A,Aktivitetsbudget!W$6,'NO kostnader'!$D:$D,"Personal"))*0.15)),0)),(ROUND((((SUMIFS('EU kostnader'!$F:$F,'EU kostnader'!$C:$C,Aktivitetsbudget!$B36,'EU kostnader'!$A:$A,Aktivitetsbudget!W$6,'EU kostnader'!$D:$D,"Personal"))*0.15)),0)))))</f>
        <v>0</v>
      </c>
      <c r="X36" s="61">
        <f>IF($S$4="Nei",0,(IF($A36="Norge",(ROUND((((SUMIFS('NO kostnader'!$O:$O,'NO kostnader'!$C:$C,Aktivitetsbudget!$B36,'NO kostnader'!$A:$A,Aktivitetsbudget!X$6,'NO kostnader'!$D:$D,"Personal"))*0.15)),0)),(ROUND((((SUMIFS('EU kostnader'!$F:$F,'EU kostnader'!$C:$C,Aktivitetsbudget!$B36,'EU kostnader'!$A:$A,Aktivitetsbudget!X$6,'EU kostnader'!$D:$D,"Personal"))*0.15)),0)))))</f>
        <v>0</v>
      </c>
      <c r="Y36" s="61">
        <f>IF($S$4="Nei",0,(IF($A36="Norge",(ROUND((((SUMIFS('NO kostnader'!$O:$O,'NO kostnader'!$C:$C,Aktivitetsbudget!$B36,'NO kostnader'!$A:$A,Aktivitetsbudget!Y$6,'NO kostnader'!$D:$D,"Personal"))*0.15)),0)),(ROUND((((SUMIFS('EU kostnader'!$F:$F,'EU kostnader'!$C:$C,Aktivitetsbudget!$B36,'EU kostnader'!$A:$A,Aktivitetsbudget!Y$6,'EU kostnader'!$D:$D,"Personal"))*0.15)),0)))))</f>
        <v>0</v>
      </c>
      <c r="Z36" s="61">
        <f>IF($S$4="Nei",0,(IF($A36="Norge",(ROUND((((SUMIFS('NO kostnader'!$O:$O,'NO kostnader'!$C:$C,Aktivitetsbudget!$B36,'NO kostnader'!$A:$A,Aktivitetsbudget!Z$6,'NO kostnader'!$D:$D,"Personal"))*0.15)),0)),(ROUND((((SUMIFS('EU kostnader'!$F:$F,'EU kostnader'!$C:$C,Aktivitetsbudget!$B36,'EU kostnader'!$A:$A,Aktivitetsbudget!Z$6,'EU kostnader'!$D:$D,"Personal"))*0.15)),0)))))</f>
        <v>0</v>
      </c>
      <c r="AA36" s="61">
        <f>IF($S$4="Nei",0,(IF($A36="Norge",(ROUND((((SUMIFS('NO kostnader'!$O:$O,'NO kostnader'!$C:$C,Aktivitetsbudget!$B36,'NO kostnader'!$A:$A,Aktivitetsbudget!AA$6,'NO kostnader'!$D:$D,"Personal"))*0.15)),0)),(ROUND((((SUMIFS('EU kostnader'!$F:$F,'EU kostnader'!$C:$C,Aktivitetsbudget!$B36,'EU kostnader'!$A:$A,Aktivitetsbudget!AA$6,'EU kostnader'!$D:$D,"Personal"))*0.15)),0)))))</f>
        <v>0</v>
      </c>
      <c r="AC36" s="61">
        <f>IF($AD$4="Nei",0,(IF($A36="Norge",(ROUND((((SUMIFS('NO kostnader'!$O:$O,'NO kostnader'!$C:$C,Aktivitetsbudget!$B36,'NO kostnader'!$A:$A,Aktivitetsbudget!AC$6,'NO kostnader'!$D:$D,"Personal"))*0.06)),0)),(ROUND((((SUMIFS('EU kostnader'!$F:$F,'EU kostnader'!$C:$C,Aktivitetsbudget!$B36,'EU kostnader'!$A:$A,Aktivitetsbudget!AC$6,'EU kostnader'!$D:$D,"Personal"))*0.06)),0)))))</f>
        <v>0</v>
      </c>
      <c r="AD36" s="61">
        <f>IF($AD$4="Nei",0,(IF($A36="Norge",(ROUND((((SUMIFS('NO kostnader'!$O:$O,'NO kostnader'!$C:$C,Aktivitetsbudget!$B36,'NO kostnader'!$A:$A,Aktivitetsbudget!AD$6,'NO kostnader'!$D:$D,"Personal"))*0.06)),0)),(ROUND((((SUMIFS('EU kostnader'!$F:$F,'EU kostnader'!$C:$C,Aktivitetsbudget!$B36,'EU kostnader'!$A:$A,Aktivitetsbudget!AD$6,'EU kostnader'!$D:$D,"Personal"))*0.06)),0)))))</f>
        <v>0</v>
      </c>
      <c r="AE36" s="61">
        <f>IF($AD$4="Nei",0,(IF($A36="Norge",(ROUND((((SUMIFS('NO kostnader'!$O:$O,'NO kostnader'!$C:$C,Aktivitetsbudget!$B36,'NO kostnader'!$A:$A,Aktivitetsbudget!AE$6,'NO kostnader'!$D:$D,"Personal"))*0.06)),0)),(ROUND((((SUMIFS('EU kostnader'!$F:$F,'EU kostnader'!$C:$C,Aktivitetsbudget!$B36,'EU kostnader'!$A:$A,Aktivitetsbudget!AE$6,'EU kostnader'!$D:$D,"Personal"))*0.06)),0)))))</f>
        <v>0</v>
      </c>
      <c r="AF36" s="61">
        <f>IF($AD$4="Nei",0,(IF($A36="Norge",(ROUND((((SUMIFS('NO kostnader'!$O:$O,'NO kostnader'!$C:$C,Aktivitetsbudget!$B36,'NO kostnader'!$A:$A,Aktivitetsbudget!AF$6,'NO kostnader'!$D:$D,"Personal"))*0.06)),0)),(ROUND((((SUMIFS('EU kostnader'!$F:$F,'EU kostnader'!$C:$C,Aktivitetsbudget!$B36,'EU kostnader'!$A:$A,Aktivitetsbudget!AF$6,'EU kostnader'!$D:$D,"Personal"))*0.06)),0)))))</f>
        <v>0</v>
      </c>
      <c r="AG36" s="61">
        <f>IF($AD$4="Nei",0,(IF($A36="Norge",(ROUND((((SUMIFS('NO kostnader'!$O:$O,'NO kostnader'!$C:$C,Aktivitetsbudget!$B36,'NO kostnader'!$A:$A,Aktivitetsbudget!AG$6,'NO kostnader'!$D:$D,"Personal"))*0.06)),0)),(ROUND((((SUMIFS('EU kostnader'!$F:$F,'EU kostnader'!$C:$C,Aktivitetsbudget!$B36,'EU kostnader'!$A:$A,Aktivitetsbudget!AG$6,'EU kostnader'!$D:$D,"Personal"))*0.06)),0)))))</f>
        <v>0</v>
      </c>
      <c r="AH36" s="61">
        <f>IF($AD$4="Nei",0,(IF($A36="Norge",(ROUND((((SUMIFS('NO kostnader'!$O:$O,'NO kostnader'!$C:$C,Aktivitetsbudget!$B36,'NO kostnader'!$A:$A,Aktivitetsbudget!AH$6,'NO kostnader'!$D:$D,"Personal"))*0.06)),0)),(ROUND((((SUMIFS('EU kostnader'!$F:$F,'EU kostnader'!$C:$C,Aktivitetsbudget!$B36,'EU kostnader'!$A:$A,Aktivitetsbudget!AH$6,'EU kostnader'!$D:$D,"Personal"))*0.06)),0)))))</f>
        <v>0</v>
      </c>
      <c r="AI36" s="61">
        <f>IF($AD$4="Nei",0,(IF($A36="Norge",(ROUND((((SUMIFS('NO kostnader'!$O:$O,'NO kostnader'!$C:$C,Aktivitetsbudget!$B36,'NO kostnader'!$A:$A,Aktivitetsbudget!AI$6,'NO kostnader'!$D:$D,"Personal"))*0.06)),0)),(ROUND((((SUMIFS('EU kostnader'!$F:$F,'EU kostnader'!$C:$C,Aktivitetsbudget!$B36,'EU kostnader'!$A:$A,Aktivitetsbudget!AI$6,'EU kostnader'!$D:$D,"Personal"))*0.06)),0)))))</f>
        <v>0</v>
      </c>
      <c r="AJ36" s="61">
        <f>IF($AD$4="Nei",0,(IF($A36="Norge",(ROUND((((SUMIFS('NO kostnader'!$O:$O,'NO kostnader'!$C:$C,Aktivitetsbudget!$B36,'NO kostnader'!$A:$A,Aktivitetsbudget!AJ$6,'NO kostnader'!$D:$D,"Personal"))*0.06)),0)),(ROUND((((SUMIFS('EU kostnader'!$F:$F,'EU kostnader'!$C:$C,Aktivitetsbudget!$B36,'EU kostnader'!$A:$A,Aktivitetsbudget!AJ$6,'EU kostnader'!$D:$D,"Personal"))*0.06)),0)))))</f>
        <v>0</v>
      </c>
      <c r="AK36" s="61">
        <f>IF($AD$4="Nei",0,(IF($A36="Norge",(ROUND((((SUMIFS('NO kostnader'!$O:$O,'NO kostnader'!$C:$C,Aktivitetsbudget!$B36,'NO kostnader'!$A:$A,Aktivitetsbudget!AK$6,'NO kostnader'!$D:$D,"Personal"))*0.06)),0)),(ROUND((((SUMIFS('EU kostnader'!$F:$F,'EU kostnader'!$C:$C,Aktivitetsbudget!$B36,'EU kostnader'!$A:$A,Aktivitetsbudget!AK$6,'EU kostnader'!$D:$D,"Personal"))*0.06)),0)))))</f>
        <v>0</v>
      </c>
      <c r="AL36" s="61">
        <f>IF($AD$4="Nei",0,(IF($A36="Norge",(ROUND((((SUMIFS('NO kostnader'!$O:$O,'NO kostnader'!$C:$C,Aktivitetsbudget!$B36,'NO kostnader'!$A:$A,Aktivitetsbudget!AL$6,'NO kostnader'!$D:$D,"Personal"))*0.06)),0)),(ROUND((((SUMIFS('EU kostnader'!$F:$F,'EU kostnader'!$C:$C,Aktivitetsbudget!$B36,'EU kostnader'!$A:$A,Aktivitetsbudget!AL$6,'EU kostnader'!$D:$D,"Personal"))*0.06)),0)))))</f>
        <v>0</v>
      </c>
    </row>
    <row r="37" spans="1:38" x14ac:dyDescent="0.25">
      <c r="A37" s="56" t="str">
        <f>VLOOKUP(B37,'Set-up'!$BG$35:$BH$79,2,FALSE)</f>
        <v/>
      </c>
      <c r="B37" s="56" t="str">
        <f>IF('Set-up'!BG63="","",'Set-up'!BG63)</f>
        <v/>
      </c>
      <c r="C37" s="57" t="str">
        <f t="shared" si="7"/>
        <v/>
      </c>
      <c r="D37" s="58" t="str">
        <f>IF($B37="","",R37+AC37+(IF($A37="Norge",(SUMIFS('NO kostnader'!$O:$O,'NO kostnader'!$C:$C,Aktivitetsbudget!$B37,'NO kostnader'!$A:$A,Aktivitetsbudget!D$4)),(SUMIFS('EU kostnader'!$F:$F,'EU kostnader'!$C:$C,Aktivitetsbudget!$B37,'EU kostnader'!$A:$A,Aktivitetsbudget!D$4)))))</f>
        <v/>
      </c>
      <c r="E37" s="58" t="str">
        <f>IF($B37="","",S37+AD37+(IF($A37="Norge",(SUMIFS('NO kostnader'!$O:$O,'NO kostnader'!$C:$C,Aktivitetsbudget!$B37,'NO kostnader'!$A:$A,Aktivitetsbudget!E$4)),(SUMIFS('EU kostnader'!$F:$F,'EU kostnader'!$C:$C,Aktivitetsbudget!$B37,'EU kostnader'!$A:$A,Aktivitetsbudget!E$4)))))</f>
        <v/>
      </c>
      <c r="F37" s="58" t="str">
        <f>IF($B37="","",T37+AE37+(IF($A37="Norge",(SUMIFS('NO kostnader'!$O:$O,'NO kostnader'!$C:$C,Aktivitetsbudget!$B37,'NO kostnader'!$A:$A,Aktivitetsbudget!F$4)),(SUMIFS('EU kostnader'!$F:$F,'EU kostnader'!$C:$C,Aktivitetsbudget!$B37,'EU kostnader'!$A:$A,Aktivitetsbudget!F$4)))))</f>
        <v/>
      </c>
      <c r="G37" s="58" t="str">
        <f>IF($B37="","",U37+AF37+(IF($A37="Norge",(SUMIFS('NO kostnader'!$O:$O,'NO kostnader'!$C:$C,Aktivitetsbudget!$B37,'NO kostnader'!$A:$A,Aktivitetsbudget!G$4)),(SUMIFS('EU kostnader'!$F:$F,'EU kostnader'!$C:$C,Aktivitetsbudget!$B37,'EU kostnader'!$A:$A,Aktivitetsbudget!G$4)))))</f>
        <v/>
      </c>
      <c r="H37" s="58" t="str">
        <f>IF($B37="","",V37+AG37+(IF($A37="Norge",(SUMIFS('NO kostnader'!$O:$O,'NO kostnader'!$C:$C,Aktivitetsbudget!$B37,'NO kostnader'!$A:$A,Aktivitetsbudget!H$4)),(SUMIFS('EU kostnader'!$F:$F,'EU kostnader'!$C:$C,Aktivitetsbudget!$B37,'EU kostnader'!$A:$A,Aktivitetsbudget!H$4)))))</f>
        <v/>
      </c>
      <c r="I37" s="58" t="str">
        <f>IF($B37="","",W37+AH37+(IF($A37="Norge",(SUMIFS('NO kostnader'!$O:$O,'NO kostnader'!$C:$C,Aktivitetsbudget!$B37,'NO kostnader'!$A:$A,Aktivitetsbudget!I$4)),(SUMIFS('EU kostnader'!$F:$F,'EU kostnader'!$C:$C,Aktivitetsbudget!$B37,'EU kostnader'!$A:$A,Aktivitetsbudget!I$4)))))</f>
        <v/>
      </c>
      <c r="J37" s="58" t="str">
        <f>IF($B37="","",X37+AI37+(IF($A37="Norge",(SUMIFS('NO kostnader'!$O:$O,'NO kostnader'!$C:$C,Aktivitetsbudget!$B37,'NO kostnader'!$A:$A,Aktivitetsbudget!J$4)),(SUMIFS('EU kostnader'!$F:$F,'EU kostnader'!$C:$C,Aktivitetsbudget!$B37,'EU kostnader'!$A:$A,Aktivitetsbudget!J$4)))))</f>
        <v/>
      </c>
      <c r="K37" s="58" t="str">
        <f>IF($B37="","",Y37+AJ37+(IF($A37="Norge",(SUMIFS('NO kostnader'!$O:$O,'NO kostnader'!$C:$C,Aktivitetsbudget!$B37,'NO kostnader'!$A:$A,Aktivitetsbudget!K$4)),(SUMIFS('EU kostnader'!$F:$F,'EU kostnader'!$C:$C,Aktivitetsbudget!$B37,'EU kostnader'!$A:$A,Aktivitetsbudget!K$4)))))</f>
        <v/>
      </c>
      <c r="L37" s="58" t="str">
        <f>IF($B37="","",Z37+AK37+(IF($A37="Norge",(SUMIFS('NO kostnader'!$O:$O,'NO kostnader'!$C:$C,Aktivitetsbudget!$B37,'NO kostnader'!$A:$A,Aktivitetsbudget!L$4)),(SUMIFS('EU kostnader'!$F:$F,'EU kostnader'!$C:$C,Aktivitetsbudget!$B37,'EU kostnader'!$A:$A,Aktivitetsbudget!L$4)))))</f>
        <v/>
      </c>
      <c r="M37" s="58" t="str">
        <f>IF($B37="","",AA37+AL37+(IF($A37="Norge",(SUMIFS('NO kostnader'!$O:$O,'NO kostnader'!$C:$C,Aktivitetsbudget!$B37,'NO kostnader'!$A:$A,Aktivitetsbudget!M$4)),(SUMIFS('EU kostnader'!$F:$F,'EU kostnader'!$C:$C,Aktivitetsbudget!$B37,'EU kostnader'!$A:$A,Aktivitetsbudget!M$4)))))</f>
        <v/>
      </c>
      <c r="R37" s="61">
        <f>IF($S$4="Nei",0,(IF($A37="Norge",(ROUND((((SUMIFS('NO kostnader'!$O:$O,'NO kostnader'!$C:$C,Aktivitetsbudget!$B37,'NO kostnader'!$A:$A,Aktivitetsbudget!R$6,'NO kostnader'!$D:$D,"Personal"))*0.15)),0)),(ROUND((((SUMIFS('EU kostnader'!$F:$F,'EU kostnader'!$C:$C,Aktivitetsbudget!$B37,'EU kostnader'!$A:$A,Aktivitetsbudget!R$6,'EU kostnader'!$D:$D,"Personal"))*0.15)),0)))))</f>
        <v>0</v>
      </c>
      <c r="S37" s="61">
        <f>IF($S$4="Nei",0,(IF($A37="Norge",(ROUND((((SUMIFS('NO kostnader'!$O:$O,'NO kostnader'!$C:$C,Aktivitetsbudget!$B37,'NO kostnader'!$A:$A,Aktivitetsbudget!S$6,'NO kostnader'!$D:$D,"Personal"))*0.15)),0)),(ROUND((((SUMIFS('EU kostnader'!$F:$F,'EU kostnader'!$C:$C,Aktivitetsbudget!$B37,'EU kostnader'!$A:$A,Aktivitetsbudget!S$6,'EU kostnader'!$D:$D,"Personal"))*0.15)),0)))))</f>
        <v>0</v>
      </c>
      <c r="T37" s="61">
        <f>IF($S$4="Nei",0,(IF($A37="Norge",(ROUND((((SUMIFS('NO kostnader'!$O:$O,'NO kostnader'!$C:$C,Aktivitetsbudget!$B37,'NO kostnader'!$A:$A,Aktivitetsbudget!T$6,'NO kostnader'!$D:$D,"Personal"))*0.15)),0)),(ROUND((((SUMIFS('EU kostnader'!$F:$F,'EU kostnader'!$C:$C,Aktivitetsbudget!$B37,'EU kostnader'!$A:$A,Aktivitetsbudget!T$6,'EU kostnader'!$D:$D,"Personal"))*0.15)),0)))))</f>
        <v>0</v>
      </c>
      <c r="U37" s="61">
        <f>IF($S$4="Nei",0,(IF($A37="Norge",(ROUND((((SUMIFS('NO kostnader'!$O:$O,'NO kostnader'!$C:$C,Aktivitetsbudget!$B37,'NO kostnader'!$A:$A,Aktivitetsbudget!U$6,'NO kostnader'!$D:$D,"Personal"))*0.15)),0)),(ROUND((((SUMIFS('EU kostnader'!$F:$F,'EU kostnader'!$C:$C,Aktivitetsbudget!$B37,'EU kostnader'!$A:$A,Aktivitetsbudget!U$6,'EU kostnader'!$D:$D,"Personal"))*0.15)),0)))))</f>
        <v>0</v>
      </c>
      <c r="V37" s="61">
        <f>IF($S$4="Nei",0,(IF($A37="Norge",(ROUND((((SUMIFS('NO kostnader'!$O:$O,'NO kostnader'!$C:$C,Aktivitetsbudget!$B37,'NO kostnader'!$A:$A,Aktivitetsbudget!V$6,'NO kostnader'!$D:$D,"Personal"))*0.15)),0)),(ROUND((((SUMIFS('EU kostnader'!$F:$F,'EU kostnader'!$C:$C,Aktivitetsbudget!$B37,'EU kostnader'!$A:$A,Aktivitetsbudget!V$6,'EU kostnader'!$D:$D,"Personal"))*0.15)),0)))))</f>
        <v>0</v>
      </c>
      <c r="W37" s="61">
        <f>IF($S$4="Nei",0,(IF($A37="Norge",(ROUND((((SUMIFS('NO kostnader'!$O:$O,'NO kostnader'!$C:$C,Aktivitetsbudget!$B37,'NO kostnader'!$A:$A,Aktivitetsbudget!W$6,'NO kostnader'!$D:$D,"Personal"))*0.15)),0)),(ROUND((((SUMIFS('EU kostnader'!$F:$F,'EU kostnader'!$C:$C,Aktivitetsbudget!$B37,'EU kostnader'!$A:$A,Aktivitetsbudget!W$6,'EU kostnader'!$D:$D,"Personal"))*0.15)),0)))))</f>
        <v>0</v>
      </c>
      <c r="X37" s="61">
        <f>IF($S$4="Nei",0,(IF($A37="Norge",(ROUND((((SUMIFS('NO kostnader'!$O:$O,'NO kostnader'!$C:$C,Aktivitetsbudget!$B37,'NO kostnader'!$A:$A,Aktivitetsbudget!X$6,'NO kostnader'!$D:$D,"Personal"))*0.15)),0)),(ROUND((((SUMIFS('EU kostnader'!$F:$F,'EU kostnader'!$C:$C,Aktivitetsbudget!$B37,'EU kostnader'!$A:$A,Aktivitetsbudget!X$6,'EU kostnader'!$D:$D,"Personal"))*0.15)),0)))))</f>
        <v>0</v>
      </c>
      <c r="Y37" s="61">
        <f>IF($S$4="Nei",0,(IF($A37="Norge",(ROUND((((SUMIFS('NO kostnader'!$O:$O,'NO kostnader'!$C:$C,Aktivitetsbudget!$B37,'NO kostnader'!$A:$A,Aktivitetsbudget!Y$6,'NO kostnader'!$D:$D,"Personal"))*0.15)),0)),(ROUND((((SUMIFS('EU kostnader'!$F:$F,'EU kostnader'!$C:$C,Aktivitetsbudget!$B37,'EU kostnader'!$A:$A,Aktivitetsbudget!Y$6,'EU kostnader'!$D:$D,"Personal"))*0.15)),0)))))</f>
        <v>0</v>
      </c>
      <c r="Z37" s="61">
        <f>IF($S$4="Nei",0,(IF($A37="Norge",(ROUND((((SUMIFS('NO kostnader'!$O:$O,'NO kostnader'!$C:$C,Aktivitetsbudget!$B37,'NO kostnader'!$A:$A,Aktivitetsbudget!Z$6,'NO kostnader'!$D:$D,"Personal"))*0.15)),0)),(ROUND((((SUMIFS('EU kostnader'!$F:$F,'EU kostnader'!$C:$C,Aktivitetsbudget!$B37,'EU kostnader'!$A:$A,Aktivitetsbudget!Z$6,'EU kostnader'!$D:$D,"Personal"))*0.15)),0)))))</f>
        <v>0</v>
      </c>
      <c r="AA37" s="61">
        <f>IF($S$4="Nei",0,(IF($A37="Norge",(ROUND((((SUMIFS('NO kostnader'!$O:$O,'NO kostnader'!$C:$C,Aktivitetsbudget!$B37,'NO kostnader'!$A:$A,Aktivitetsbudget!AA$6,'NO kostnader'!$D:$D,"Personal"))*0.15)),0)),(ROUND((((SUMIFS('EU kostnader'!$F:$F,'EU kostnader'!$C:$C,Aktivitetsbudget!$B37,'EU kostnader'!$A:$A,Aktivitetsbudget!AA$6,'EU kostnader'!$D:$D,"Personal"))*0.15)),0)))))</f>
        <v>0</v>
      </c>
      <c r="AC37" s="61">
        <f>IF($AD$4="Nei",0,(IF($A37="Norge",(ROUND((((SUMIFS('NO kostnader'!$O:$O,'NO kostnader'!$C:$C,Aktivitetsbudget!$B37,'NO kostnader'!$A:$A,Aktivitetsbudget!AC$6,'NO kostnader'!$D:$D,"Personal"))*0.06)),0)),(ROUND((((SUMIFS('EU kostnader'!$F:$F,'EU kostnader'!$C:$C,Aktivitetsbudget!$B37,'EU kostnader'!$A:$A,Aktivitetsbudget!AC$6,'EU kostnader'!$D:$D,"Personal"))*0.06)),0)))))</f>
        <v>0</v>
      </c>
      <c r="AD37" s="61">
        <f>IF($AD$4="Nei",0,(IF($A37="Norge",(ROUND((((SUMIFS('NO kostnader'!$O:$O,'NO kostnader'!$C:$C,Aktivitetsbudget!$B37,'NO kostnader'!$A:$A,Aktivitetsbudget!AD$6,'NO kostnader'!$D:$D,"Personal"))*0.06)),0)),(ROUND((((SUMIFS('EU kostnader'!$F:$F,'EU kostnader'!$C:$C,Aktivitetsbudget!$B37,'EU kostnader'!$A:$A,Aktivitetsbudget!AD$6,'EU kostnader'!$D:$D,"Personal"))*0.06)),0)))))</f>
        <v>0</v>
      </c>
      <c r="AE37" s="61">
        <f>IF($AD$4="Nei",0,(IF($A37="Norge",(ROUND((((SUMIFS('NO kostnader'!$O:$O,'NO kostnader'!$C:$C,Aktivitetsbudget!$B37,'NO kostnader'!$A:$A,Aktivitetsbudget!AE$6,'NO kostnader'!$D:$D,"Personal"))*0.06)),0)),(ROUND((((SUMIFS('EU kostnader'!$F:$F,'EU kostnader'!$C:$C,Aktivitetsbudget!$B37,'EU kostnader'!$A:$A,Aktivitetsbudget!AE$6,'EU kostnader'!$D:$D,"Personal"))*0.06)),0)))))</f>
        <v>0</v>
      </c>
      <c r="AF37" s="61">
        <f>IF($AD$4="Nei",0,(IF($A37="Norge",(ROUND((((SUMIFS('NO kostnader'!$O:$O,'NO kostnader'!$C:$C,Aktivitetsbudget!$B37,'NO kostnader'!$A:$A,Aktivitetsbudget!AF$6,'NO kostnader'!$D:$D,"Personal"))*0.06)),0)),(ROUND((((SUMIFS('EU kostnader'!$F:$F,'EU kostnader'!$C:$C,Aktivitetsbudget!$B37,'EU kostnader'!$A:$A,Aktivitetsbudget!AF$6,'EU kostnader'!$D:$D,"Personal"))*0.06)),0)))))</f>
        <v>0</v>
      </c>
      <c r="AG37" s="61">
        <f>IF($AD$4="Nei",0,(IF($A37="Norge",(ROUND((((SUMIFS('NO kostnader'!$O:$O,'NO kostnader'!$C:$C,Aktivitetsbudget!$B37,'NO kostnader'!$A:$A,Aktivitetsbudget!AG$6,'NO kostnader'!$D:$D,"Personal"))*0.06)),0)),(ROUND((((SUMIFS('EU kostnader'!$F:$F,'EU kostnader'!$C:$C,Aktivitetsbudget!$B37,'EU kostnader'!$A:$A,Aktivitetsbudget!AG$6,'EU kostnader'!$D:$D,"Personal"))*0.06)),0)))))</f>
        <v>0</v>
      </c>
      <c r="AH37" s="61">
        <f>IF($AD$4="Nei",0,(IF($A37="Norge",(ROUND((((SUMIFS('NO kostnader'!$O:$O,'NO kostnader'!$C:$C,Aktivitetsbudget!$B37,'NO kostnader'!$A:$A,Aktivitetsbudget!AH$6,'NO kostnader'!$D:$D,"Personal"))*0.06)),0)),(ROUND((((SUMIFS('EU kostnader'!$F:$F,'EU kostnader'!$C:$C,Aktivitetsbudget!$B37,'EU kostnader'!$A:$A,Aktivitetsbudget!AH$6,'EU kostnader'!$D:$D,"Personal"))*0.06)),0)))))</f>
        <v>0</v>
      </c>
      <c r="AI37" s="61">
        <f>IF($AD$4="Nei",0,(IF($A37="Norge",(ROUND((((SUMIFS('NO kostnader'!$O:$O,'NO kostnader'!$C:$C,Aktivitetsbudget!$B37,'NO kostnader'!$A:$A,Aktivitetsbudget!AI$6,'NO kostnader'!$D:$D,"Personal"))*0.06)),0)),(ROUND((((SUMIFS('EU kostnader'!$F:$F,'EU kostnader'!$C:$C,Aktivitetsbudget!$B37,'EU kostnader'!$A:$A,Aktivitetsbudget!AI$6,'EU kostnader'!$D:$D,"Personal"))*0.06)),0)))))</f>
        <v>0</v>
      </c>
      <c r="AJ37" s="61">
        <f>IF($AD$4="Nei",0,(IF($A37="Norge",(ROUND((((SUMIFS('NO kostnader'!$O:$O,'NO kostnader'!$C:$C,Aktivitetsbudget!$B37,'NO kostnader'!$A:$A,Aktivitetsbudget!AJ$6,'NO kostnader'!$D:$D,"Personal"))*0.06)),0)),(ROUND((((SUMIFS('EU kostnader'!$F:$F,'EU kostnader'!$C:$C,Aktivitetsbudget!$B37,'EU kostnader'!$A:$A,Aktivitetsbudget!AJ$6,'EU kostnader'!$D:$D,"Personal"))*0.06)),0)))))</f>
        <v>0</v>
      </c>
      <c r="AK37" s="61">
        <f>IF($AD$4="Nei",0,(IF($A37="Norge",(ROUND((((SUMIFS('NO kostnader'!$O:$O,'NO kostnader'!$C:$C,Aktivitetsbudget!$B37,'NO kostnader'!$A:$A,Aktivitetsbudget!AK$6,'NO kostnader'!$D:$D,"Personal"))*0.06)),0)),(ROUND((((SUMIFS('EU kostnader'!$F:$F,'EU kostnader'!$C:$C,Aktivitetsbudget!$B37,'EU kostnader'!$A:$A,Aktivitetsbudget!AK$6,'EU kostnader'!$D:$D,"Personal"))*0.06)),0)))))</f>
        <v>0</v>
      </c>
      <c r="AL37" s="61">
        <f>IF($AD$4="Nei",0,(IF($A37="Norge",(ROUND((((SUMIFS('NO kostnader'!$O:$O,'NO kostnader'!$C:$C,Aktivitetsbudget!$B37,'NO kostnader'!$A:$A,Aktivitetsbudget!AL$6,'NO kostnader'!$D:$D,"Personal"))*0.06)),0)),(ROUND((((SUMIFS('EU kostnader'!$F:$F,'EU kostnader'!$C:$C,Aktivitetsbudget!$B37,'EU kostnader'!$A:$A,Aktivitetsbudget!AL$6,'EU kostnader'!$D:$D,"Personal"))*0.06)),0)))))</f>
        <v>0</v>
      </c>
    </row>
    <row r="38" spans="1:38" x14ac:dyDescent="0.25">
      <c r="A38" s="56" t="str">
        <f>VLOOKUP(B38,'Set-up'!$BG$35:$BH$79,2,FALSE)</f>
        <v/>
      </c>
      <c r="B38" s="56" t="str">
        <f>IF('Set-up'!BG64="","",'Set-up'!BG64)</f>
        <v/>
      </c>
      <c r="C38" s="57" t="str">
        <f t="shared" si="7"/>
        <v/>
      </c>
      <c r="D38" s="58" t="str">
        <f>IF($B38="","",R38+AC38+(IF($A38="Norge",(SUMIFS('NO kostnader'!$O:$O,'NO kostnader'!$C:$C,Aktivitetsbudget!$B38,'NO kostnader'!$A:$A,Aktivitetsbudget!D$4)),(SUMIFS('EU kostnader'!$F:$F,'EU kostnader'!$C:$C,Aktivitetsbudget!$B38,'EU kostnader'!$A:$A,Aktivitetsbudget!D$4)))))</f>
        <v/>
      </c>
      <c r="E38" s="58" t="str">
        <f>IF($B38="","",S38+AD38+(IF($A38="Norge",(SUMIFS('NO kostnader'!$O:$O,'NO kostnader'!$C:$C,Aktivitetsbudget!$B38,'NO kostnader'!$A:$A,Aktivitetsbudget!E$4)),(SUMIFS('EU kostnader'!$F:$F,'EU kostnader'!$C:$C,Aktivitetsbudget!$B38,'EU kostnader'!$A:$A,Aktivitetsbudget!E$4)))))</f>
        <v/>
      </c>
      <c r="F38" s="58" t="str">
        <f>IF($B38="","",T38+AE38+(IF($A38="Norge",(SUMIFS('NO kostnader'!$O:$O,'NO kostnader'!$C:$C,Aktivitetsbudget!$B38,'NO kostnader'!$A:$A,Aktivitetsbudget!F$4)),(SUMIFS('EU kostnader'!$F:$F,'EU kostnader'!$C:$C,Aktivitetsbudget!$B38,'EU kostnader'!$A:$A,Aktivitetsbudget!F$4)))))</f>
        <v/>
      </c>
      <c r="G38" s="58" t="str">
        <f>IF($B38="","",U38+AF38+(IF($A38="Norge",(SUMIFS('NO kostnader'!$O:$O,'NO kostnader'!$C:$C,Aktivitetsbudget!$B38,'NO kostnader'!$A:$A,Aktivitetsbudget!G$4)),(SUMIFS('EU kostnader'!$F:$F,'EU kostnader'!$C:$C,Aktivitetsbudget!$B38,'EU kostnader'!$A:$A,Aktivitetsbudget!G$4)))))</f>
        <v/>
      </c>
      <c r="H38" s="58" t="str">
        <f>IF($B38="","",V38+AG38+(IF($A38="Norge",(SUMIFS('NO kostnader'!$O:$O,'NO kostnader'!$C:$C,Aktivitetsbudget!$B38,'NO kostnader'!$A:$A,Aktivitetsbudget!H$4)),(SUMIFS('EU kostnader'!$F:$F,'EU kostnader'!$C:$C,Aktivitetsbudget!$B38,'EU kostnader'!$A:$A,Aktivitetsbudget!H$4)))))</f>
        <v/>
      </c>
      <c r="I38" s="58" t="str">
        <f>IF($B38="","",W38+AH38+(IF($A38="Norge",(SUMIFS('NO kostnader'!$O:$O,'NO kostnader'!$C:$C,Aktivitetsbudget!$B38,'NO kostnader'!$A:$A,Aktivitetsbudget!I$4)),(SUMIFS('EU kostnader'!$F:$F,'EU kostnader'!$C:$C,Aktivitetsbudget!$B38,'EU kostnader'!$A:$A,Aktivitetsbudget!I$4)))))</f>
        <v/>
      </c>
      <c r="J38" s="58" t="str">
        <f>IF($B38="","",X38+AI38+(IF($A38="Norge",(SUMIFS('NO kostnader'!$O:$O,'NO kostnader'!$C:$C,Aktivitetsbudget!$B38,'NO kostnader'!$A:$A,Aktivitetsbudget!J$4)),(SUMIFS('EU kostnader'!$F:$F,'EU kostnader'!$C:$C,Aktivitetsbudget!$B38,'EU kostnader'!$A:$A,Aktivitetsbudget!J$4)))))</f>
        <v/>
      </c>
      <c r="K38" s="58" t="str">
        <f>IF($B38="","",Y38+AJ38+(IF($A38="Norge",(SUMIFS('NO kostnader'!$O:$O,'NO kostnader'!$C:$C,Aktivitetsbudget!$B38,'NO kostnader'!$A:$A,Aktivitetsbudget!K$4)),(SUMIFS('EU kostnader'!$F:$F,'EU kostnader'!$C:$C,Aktivitetsbudget!$B38,'EU kostnader'!$A:$A,Aktivitetsbudget!K$4)))))</f>
        <v/>
      </c>
      <c r="L38" s="58" t="str">
        <f>IF($B38="","",Z38+AK38+(IF($A38="Norge",(SUMIFS('NO kostnader'!$O:$O,'NO kostnader'!$C:$C,Aktivitetsbudget!$B38,'NO kostnader'!$A:$A,Aktivitetsbudget!L$4)),(SUMIFS('EU kostnader'!$F:$F,'EU kostnader'!$C:$C,Aktivitetsbudget!$B38,'EU kostnader'!$A:$A,Aktivitetsbudget!L$4)))))</f>
        <v/>
      </c>
      <c r="M38" s="58" t="str">
        <f>IF($B38="","",AA38+AL38+(IF($A38="Norge",(SUMIFS('NO kostnader'!$O:$O,'NO kostnader'!$C:$C,Aktivitetsbudget!$B38,'NO kostnader'!$A:$A,Aktivitetsbudget!M$4)),(SUMIFS('EU kostnader'!$F:$F,'EU kostnader'!$C:$C,Aktivitetsbudget!$B38,'EU kostnader'!$A:$A,Aktivitetsbudget!M$4)))))</f>
        <v/>
      </c>
      <c r="R38" s="61">
        <f>IF($S$4="Nei",0,(IF($A38="Norge",(ROUND((((SUMIFS('NO kostnader'!$O:$O,'NO kostnader'!$C:$C,Aktivitetsbudget!$B38,'NO kostnader'!$A:$A,Aktivitetsbudget!R$6,'NO kostnader'!$D:$D,"Personal"))*0.15)),0)),(ROUND((((SUMIFS('EU kostnader'!$F:$F,'EU kostnader'!$C:$C,Aktivitetsbudget!$B38,'EU kostnader'!$A:$A,Aktivitetsbudget!R$6,'EU kostnader'!$D:$D,"Personal"))*0.15)),0)))))</f>
        <v>0</v>
      </c>
      <c r="S38" s="61">
        <f>IF($S$4="Nei",0,(IF($A38="Norge",(ROUND((((SUMIFS('NO kostnader'!$O:$O,'NO kostnader'!$C:$C,Aktivitetsbudget!$B38,'NO kostnader'!$A:$A,Aktivitetsbudget!S$6,'NO kostnader'!$D:$D,"Personal"))*0.15)),0)),(ROUND((((SUMIFS('EU kostnader'!$F:$F,'EU kostnader'!$C:$C,Aktivitetsbudget!$B38,'EU kostnader'!$A:$A,Aktivitetsbudget!S$6,'EU kostnader'!$D:$D,"Personal"))*0.15)),0)))))</f>
        <v>0</v>
      </c>
      <c r="T38" s="61">
        <f>IF($S$4="Nei",0,(IF($A38="Norge",(ROUND((((SUMIFS('NO kostnader'!$O:$O,'NO kostnader'!$C:$C,Aktivitetsbudget!$B38,'NO kostnader'!$A:$A,Aktivitetsbudget!T$6,'NO kostnader'!$D:$D,"Personal"))*0.15)),0)),(ROUND((((SUMIFS('EU kostnader'!$F:$F,'EU kostnader'!$C:$C,Aktivitetsbudget!$B38,'EU kostnader'!$A:$A,Aktivitetsbudget!T$6,'EU kostnader'!$D:$D,"Personal"))*0.15)),0)))))</f>
        <v>0</v>
      </c>
      <c r="U38" s="61">
        <f>IF($S$4="Nei",0,(IF($A38="Norge",(ROUND((((SUMIFS('NO kostnader'!$O:$O,'NO kostnader'!$C:$C,Aktivitetsbudget!$B38,'NO kostnader'!$A:$A,Aktivitetsbudget!U$6,'NO kostnader'!$D:$D,"Personal"))*0.15)),0)),(ROUND((((SUMIFS('EU kostnader'!$F:$F,'EU kostnader'!$C:$C,Aktivitetsbudget!$B38,'EU kostnader'!$A:$A,Aktivitetsbudget!U$6,'EU kostnader'!$D:$D,"Personal"))*0.15)),0)))))</f>
        <v>0</v>
      </c>
      <c r="V38" s="61">
        <f>IF($S$4="Nei",0,(IF($A38="Norge",(ROUND((((SUMIFS('NO kostnader'!$O:$O,'NO kostnader'!$C:$C,Aktivitetsbudget!$B38,'NO kostnader'!$A:$A,Aktivitetsbudget!V$6,'NO kostnader'!$D:$D,"Personal"))*0.15)),0)),(ROUND((((SUMIFS('EU kostnader'!$F:$F,'EU kostnader'!$C:$C,Aktivitetsbudget!$B38,'EU kostnader'!$A:$A,Aktivitetsbudget!V$6,'EU kostnader'!$D:$D,"Personal"))*0.15)),0)))))</f>
        <v>0</v>
      </c>
      <c r="W38" s="61">
        <f>IF($S$4="Nei",0,(IF($A38="Norge",(ROUND((((SUMIFS('NO kostnader'!$O:$O,'NO kostnader'!$C:$C,Aktivitetsbudget!$B38,'NO kostnader'!$A:$A,Aktivitetsbudget!W$6,'NO kostnader'!$D:$D,"Personal"))*0.15)),0)),(ROUND((((SUMIFS('EU kostnader'!$F:$F,'EU kostnader'!$C:$C,Aktivitetsbudget!$B38,'EU kostnader'!$A:$A,Aktivitetsbudget!W$6,'EU kostnader'!$D:$D,"Personal"))*0.15)),0)))))</f>
        <v>0</v>
      </c>
      <c r="X38" s="61">
        <f>IF($S$4="Nei",0,(IF($A38="Norge",(ROUND((((SUMIFS('NO kostnader'!$O:$O,'NO kostnader'!$C:$C,Aktivitetsbudget!$B38,'NO kostnader'!$A:$A,Aktivitetsbudget!X$6,'NO kostnader'!$D:$D,"Personal"))*0.15)),0)),(ROUND((((SUMIFS('EU kostnader'!$F:$F,'EU kostnader'!$C:$C,Aktivitetsbudget!$B38,'EU kostnader'!$A:$A,Aktivitetsbudget!X$6,'EU kostnader'!$D:$D,"Personal"))*0.15)),0)))))</f>
        <v>0</v>
      </c>
      <c r="Y38" s="61">
        <f>IF($S$4="Nei",0,(IF($A38="Norge",(ROUND((((SUMIFS('NO kostnader'!$O:$O,'NO kostnader'!$C:$C,Aktivitetsbudget!$B38,'NO kostnader'!$A:$A,Aktivitetsbudget!Y$6,'NO kostnader'!$D:$D,"Personal"))*0.15)),0)),(ROUND((((SUMIFS('EU kostnader'!$F:$F,'EU kostnader'!$C:$C,Aktivitetsbudget!$B38,'EU kostnader'!$A:$A,Aktivitetsbudget!Y$6,'EU kostnader'!$D:$D,"Personal"))*0.15)),0)))))</f>
        <v>0</v>
      </c>
      <c r="Z38" s="61">
        <f>IF($S$4="Nei",0,(IF($A38="Norge",(ROUND((((SUMIFS('NO kostnader'!$O:$O,'NO kostnader'!$C:$C,Aktivitetsbudget!$B38,'NO kostnader'!$A:$A,Aktivitetsbudget!Z$6,'NO kostnader'!$D:$D,"Personal"))*0.15)),0)),(ROUND((((SUMIFS('EU kostnader'!$F:$F,'EU kostnader'!$C:$C,Aktivitetsbudget!$B38,'EU kostnader'!$A:$A,Aktivitetsbudget!Z$6,'EU kostnader'!$D:$D,"Personal"))*0.15)),0)))))</f>
        <v>0</v>
      </c>
      <c r="AA38" s="61">
        <f>IF($S$4="Nei",0,(IF($A38="Norge",(ROUND((((SUMIFS('NO kostnader'!$O:$O,'NO kostnader'!$C:$C,Aktivitetsbudget!$B38,'NO kostnader'!$A:$A,Aktivitetsbudget!AA$6,'NO kostnader'!$D:$D,"Personal"))*0.15)),0)),(ROUND((((SUMIFS('EU kostnader'!$F:$F,'EU kostnader'!$C:$C,Aktivitetsbudget!$B38,'EU kostnader'!$A:$A,Aktivitetsbudget!AA$6,'EU kostnader'!$D:$D,"Personal"))*0.15)),0)))))</f>
        <v>0</v>
      </c>
      <c r="AC38" s="61">
        <f>IF($AD$4="Nei",0,(IF($A38="Norge",(ROUND((((SUMIFS('NO kostnader'!$O:$O,'NO kostnader'!$C:$C,Aktivitetsbudget!$B38,'NO kostnader'!$A:$A,Aktivitetsbudget!AC$6,'NO kostnader'!$D:$D,"Personal"))*0.06)),0)),(ROUND((((SUMIFS('EU kostnader'!$F:$F,'EU kostnader'!$C:$C,Aktivitetsbudget!$B38,'EU kostnader'!$A:$A,Aktivitetsbudget!AC$6,'EU kostnader'!$D:$D,"Personal"))*0.06)),0)))))</f>
        <v>0</v>
      </c>
      <c r="AD38" s="61">
        <f>IF($AD$4="Nei",0,(IF($A38="Norge",(ROUND((((SUMIFS('NO kostnader'!$O:$O,'NO kostnader'!$C:$C,Aktivitetsbudget!$B38,'NO kostnader'!$A:$A,Aktivitetsbudget!AD$6,'NO kostnader'!$D:$D,"Personal"))*0.06)),0)),(ROUND((((SUMIFS('EU kostnader'!$F:$F,'EU kostnader'!$C:$C,Aktivitetsbudget!$B38,'EU kostnader'!$A:$A,Aktivitetsbudget!AD$6,'EU kostnader'!$D:$D,"Personal"))*0.06)),0)))))</f>
        <v>0</v>
      </c>
      <c r="AE38" s="61">
        <f>IF($AD$4="Nei",0,(IF($A38="Norge",(ROUND((((SUMIFS('NO kostnader'!$O:$O,'NO kostnader'!$C:$C,Aktivitetsbudget!$B38,'NO kostnader'!$A:$A,Aktivitetsbudget!AE$6,'NO kostnader'!$D:$D,"Personal"))*0.06)),0)),(ROUND((((SUMIFS('EU kostnader'!$F:$F,'EU kostnader'!$C:$C,Aktivitetsbudget!$B38,'EU kostnader'!$A:$A,Aktivitetsbudget!AE$6,'EU kostnader'!$D:$D,"Personal"))*0.06)),0)))))</f>
        <v>0</v>
      </c>
      <c r="AF38" s="61">
        <f>IF($AD$4="Nei",0,(IF($A38="Norge",(ROUND((((SUMIFS('NO kostnader'!$O:$O,'NO kostnader'!$C:$C,Aktivitetsbudget!$B38,'NO kostnader'!$A:$A,Aktivitetsbudget!AF$6,'NO kostnader'!$D:$D,"Personal"))*0.06)),0)),(ROUND((((SUMIFS('EU kostnader'!$F:$F,'EU kostnader'!$C:$C,Aktivitetsbudget!$B38,'EU kostnader'!$A:$A,Aktivitetsbudget!AF$6,'EU kostnader'!$D:$D,"Personal"))*0.06)),0)))))</f>
        <v>0</v>
      </c>
      <c r="AG38" s="61">
        <f>IF($AD$4="Nei",0,(IF($A38="Norge",(ROUND((((SUMIFS('NO kostnader'!$O:$O,'NO kostnader'!$C:$C,Aktivitetsbudget!$B38,'NO kostnader'!$A:$A,Aktivitetsbudget!AG$6,'NO kostnader'!$D:$D,"Personal"))*0.06)),0)),(ROUND((((SUMIFS('EU kostnader'!$F:$F,'EU kostnader'!$C:$C,Aktivitetsbudget!$B38,'EU kostnader'!$A:$A,Aktivitetsbudget!AG$6,'EU kostnader'!$D:$D,"Personal"))*0.06)),0)))))</f>
        <v>0</v>
      </c>
      <c r="AH38" s="61">
        <f>IF($AD$4="Nei",0,(IF($A38="Norge",(ROUND((((SUMIFS('NO kostnader'!$O:$O,'NO kostnader'!$C:$C,Aktivitetsbudget!$B38,'NO kostnader'!$A:$A,Aktivitetsbudget!AH$6,'NO kostnader'!$D:$D,"Personal"))*0.06)),0)),(ROUND((((SUMIFS('EU kostnader'!$F:$F,'EU kostnader'!$C:$C,Aktivitetsbudget!$B38,'EU kostnader'!$A:$A,Aktivitetsbudget!AH$6,'EU kostnader'!$D:$D,"Personal"))*0.06)),0)))))</f>
        <v>0</v>
      </c>
      <c r="AI38" s="61">
        <f>IF($AD$4="Nei",0,(IF($A38="Norge",(ROUND((((SUMIFS('NO kostnader'!$O:$O,'NO kostnader'!$C:$C,Aktivitetsbudget!$B38,'NO kostnader'!$A:$A,Aktivitetsbudget!AI$6,'NO kostnader'!$D:$D,"Personal"))*0.06)),0)),(ROUND((((SUMIFS('EU kostnader'!$F:$F,'EU kostnader'!$C:$C,Aktivitetsbudget!$B38,'EU kostnader'!$A:$A,Aktivitetsbudget!AI$6,'EU kostnader'!$D:$D,"Personal"))*0.06)),0)))))</f>
        <v>0</v>
      </c>
      <c r="AJ38" s="61">
        <f>IF($AD$4="Nei",0,(IF($A38="Norge",(ROUND((((SUMIFS('NO kostnader'!$O:$O,'NO kostnader'!$C:$C,Aktivitetsbudget!$B38,'NO kostnader'!$A:$A,Aktivitetsbudget!AJ$6,'NO kostnader'!$D:$D,"Personal"))*0.06)),0)),(ROUND((((SUMIFS('EU kostnader'!$F:$F,'EU kostnader'!$C:$C,Aktivitetsbudget!$B38,'EU kostnader'!$A:$A,Aktivitetsbudget!AJ$6,'EU kostnader'!$D:$D,"Personal"))*0.06)),0)))))</f>
        <v>0</v>
      </c>
      <c r="AK38" s="61">
        <f>IF($AD$4="Nei",0,(IF($A38="Norge",(ROUND((((SUMIFS('NO kostnader'!$O:$O,'NO kostnader'!$C:$C,Aktivitetsbudget!$B38,'NO kostnader'!$A:$A,Aktivitetsbudget!AK$6,'NO kostnader'!$D:$D,"Personal"))*0.06)),0)),(ROUND((((SUMIFS('EU kostnader'!$F:$F,'EU kostnader'!$C:$C,Aktivitetsbudget!$B38,'EU kostnader'!$A:$A,Aktivitetsbudget!AK$6,'EU kostnader'!$D:$D,"Personal"))*0.06)),0)))))</f>
        <v>0</v>
      </c>
      <c r="AL38" s="61">
        <f>IF($AD$4="Nei",0,(IF($A38="Norge",(ROUND((((SUMIFS('NO kostnader'!$O:$O,'NO kostnader'!$C:$C,Aktivitetsbudget!$B38,'NO kostnader'!$A:$A,Aktivitetsbudget!AL$6,'NO kostnader'!$D:$D,"Personal"))*0.06)),0)),(ROUND((((SUMIFS('EU kostnader'!$F:$F,'EU kostnader'!$C:$C,Aktivitetsbudget!$B38,'EU kostnader'!$A:$A,Aktivitetsbudget!AL$6,'EU kostnader'!$D:$D,"Personal"))*0.06)),0)))))</f>
        <v>0</v>
      </c>
    </row>
    <row r="39" spans="1:38" x14ac:dyDescent="0.25">
      <c r="A39" s="56" t="str">
        <f>VLOOKUP(B39,'Set-up'!$BG$35:$BH$79,2,FALSE)</f>
        <v/>
      </c>
      <c r="B39" s="56" t="str">
        <f>IF('Set-up'!BG65="","",'Set-up'!BG65)</f>
        <v/>
      </c>
      <c r="C39" s="57" t="str">
        <f t="shared" si="7"/>
        <v/>
      </c>
      <c r="D39" s="58" t="str">
        <f>IF($B39="","",R39+AC39+(IF($A39="Norge",(SUMIFS('NO kostnader'!$O:$O,'NO kostnader'!$C:$C,Aktivitetsbudget!$B39,'NO kostnader'!$A:$A,Aktivitetsbudget!D$4)),(SUMIFS('EU kostnader'!$F:$F,'EU kostnader'!$C:$C,Aktivitetsbudget!$B39,'EU kostnader'!$A:$A,Aktivitetsbudget!D$4)))))</f>
        <v/>
      </c>
      <c r="E39" s="58" t="str">
        <f>IF($B39="","",S39+AD39+(IF($A39="Norge",(SUMIFS('NO kostnader'!$O:$O,'NO kostnader'!$C:$C,Aktivitetsbudget!$B39,'NO kostnader'!$A:$A,Aktivitetsbudget!E$4)),(SUMIFS('EU kostnader'!$F:$F,'EU kostnader'!$C:$C,Aktivitetsbudget!$B39,'EU kostnader'!$A:$A,Aktivitetsbudget!E$4)))))</f>
        <v/>
      </c>
      <c r="F39" s="58" t="str">
        <f>IF($B39="","",T39+AE39+(IF($A39="Norge",(SUMIFS('NO kostnader'!$O:$O,'NO kostnader'!$C:$C,Aktivitetsbudget!$B39,'NO kostnader'!$A:$A,Aktivitetsbudget!F$4)),(SUMIFS('EU kostnader'!$F:$F,'EU kostnader'!$C:$C,Aktivitetsbudget!$B39,'EU kostnader'!$A:$A,Aktivitetsbudget!F$4)))))</f>
        <v/>
      </c>
      <c r="G39" s="58" t="str">
        <f>IF($B39="","",U39+AF39+(IF($A39="Norge",(SUMIFS('NO kostnader'!$O:$O,'NO kostnader'!$C:$C,Aktivitetsbudget!$B39,'NO kostnader'!$A:$A,Aktivitetsbudget!G$4)),(SUMIFS('EU kostnader'!$F:$F,'EU kostnader'!$C:$C,Aktivitetsbudget!$B39,'EU kostnader'!$A:$A,Aktivitetsbudget!G$4)))))</f>
        <v/>
      </c>
      <c r="H39" s="58" t="str">
        <f>IF($B39="","",V39+AG39+(IF($A39="Norge",(SUMIFS('NO kostnader'!$O:$O,'NO kostnader'!$C:$C,Aktivitetsbudget!$B39,'NO kostnader'!$A:$A,Aktivitetsbudget!H$4)),(SUMIFS('EU kostnader'!$F:$F,'EU kostnader'!$C:$C,Aktivitetsbudget!$B39,'EU kostnader'!$A:$A,Aktivitetsbudget!H$4)))))</f>
        <v/>
      </c>
      <c r="I39" s="58" t="str">
        <f>IF($B39="","",W39+AH39+(IF($A39="Norge",(SUMIFS('NO kostnader'!$O:$O,'NO kostnader'!$C:$C,Aktivitetsbudget!$B39,'NO kostnader'!$A:$A,Aktivitetsbudget!I$4)),(SUMIFS('EU kostnader'!$F:$F,'EU kostnader'!$C:$C,Aktivitetsbudget!$B39,'EU kostnader'!$A:$A,Aktivitetsbudget!I$4)))))</f>
        <v/>
      </c>
      <c r="J39" s="58" t="str">
        <f>IF($B39="","",X39+AI39+(IF($A39="Norge",(SUMIFS('NO kostnader'!$O:$O,'NO kostnader'!$C:$C,Aktivitetsbudget!$B39,'NO kostnader'!$A:$A,Aktivitetsbudget!J$4)),(SUMIFS('EU kostnader'!$F:$F,'EU kostnader'!$C:$C,Aktivitetsbudget!$B39,'EU kostnader'!$A:$A,Aktivitetsbudget!J$4)))))</f>
        <v/>
      </c>
      <c r="K39" s="58" t="str">
        <f>IF($B39="","",Y39+AJ39+(IF($A39="Norge",(SUMIFS('NO kostnader'!$O:$O,'NO kostnader'!$C:$C,Aktivitetsbudget!$B39,'NO kostnader'!$A:$A,Aktivitetsbudget!K$4)),(SUMIFS('EU kostnader'!$F:$F,'EU kostnader'!$C:$C,Aktivitetsbudget!$B39,'EU kostnader'!$A:$A,Aktivitetsbudget!K$4)))))</f>
        <v/>
      </c>
      <c r="L39" s="58" t="str">
        <f>IF($B39="","",Z39+AK39+(IF($A39="Norge",(SUMIFS('NO kostnader'!$O:$O,'NO kostnader'!$C:$C,Aktivitetsbudget!$B39,'NO kostnader'!$A:$A,Aktivitetsbudget!L$4)),(SUMIFS('EU kostnader'!$F:$F,'EU kostnader'!$C:$C,Aktivitetsbudget!$B39,'EU kostnader'!$A:$A,Aktivitetsbudget!L$4)))))</f>
        <v/>
      </c>
      <c r="M39" s="58" t="str">
        <f>IF($B39="","",AA39+AL39+(IF($A39="Norge",(SUMIFS('NO kostnader'!$O:$O,'NO kostnader'!$C:$C,Aktivitetsbudget!$B39,'NO kostnader'!$A:$A,Aktivitetsbudget!M$4)),(SUMIFS('EU kostnader'!$F:$F,'EU kostnader'!$C:$C,Aktivitetsbudget!$B39,'EU kostnader'!$A:$A,Aktivitetsbudget!M$4)))))</f>
        <v/>
      </c>
      <c r="R39" s="61">
        <f>IF($S$4="Nei",0,(IF($A39="Norge",(ROUND((((SUMIFS('NO kostnader'!$O:$O,'NO kostnader'!$C:$C,Aktivitetsbudget!$B39,'NO kostnader'!$A:$A,Aktivitetsbudget!R$6,'NO kostnader'!$D:$D,"Personal"))*0.15)),0)),(ROUND((((SUMIFS('EU kostnader'!$F:$F,'EU kostnader'!$C:$C,Aktivitetsbudget!$B39,'EU kostnader'!$A:$A,Aktivitetsbudget!R$6,'EU kostnader'!$D:$D,"Personal"))*0.15)),0)))))</f>
        <v>0</v>
      </c>
      <c r="S39" s="61">
        <f>IF($S$4="Nei",0,(IF($A39="Norge",(ROUND((((SUMIFS('NO kostnader'!$O:$O,'NO kostnader'!$C:$C,Aktivitetsbudget!$B39,'NO kostnader'!$A:$A,Aktivitetsbudget!S$6,'NO kostnader'!$D:$D,"Personal"))*0.15)),0)),(ROUND((((SUMIFS('EU kostnader'!$F:$F,'EU kostnader'!$C:$C,Aktivitetsbudget!$B39,'EU kostnader'!$A:$A,Aktivitetsbudget!S$6,'EU kostnader'!$D:$D,"Personal"))*0.15)),0)))))</f>
        <v>0</v>
      </c>
      <c r="T39" s="61">
        <f>IF($S$4="Nei",0,(IF($A39="Norge",(ROUND((((SUMIFS('NO kostnader'!$O:$O,'NO kostnader'!$C:$C,Aktivitetsbudget!$B39,'NO kostnader'!$A:$A,Aktivitetsbudget!T$6,'NO kostnader'!$D:$D,"Personal"))*0.15)),0)),(ROUND((((SUMIFS('EU kostnader'!$F:$F,'EU kostnader'!$C:$C,Aktivitetsbudget!$B39,'EU kostnader'!$A:$A,Aktivitetsbudget!T$6,'EU kostnader'!$D:$D,"Personal"))*0.15)),0)))))</f>
        <v>0</v>
      </c>
      <c r="U39" s="61">
        <f>IF($S$4="Nei",0,(IF($A39="Norge",(ROUND((((SUMIFS('NO kostnader'!$O:$O,'NO kostnader'!$C:$C,Aktivitetsbudget!$B39,'NO kostnader'!$A:$A,Aktivitetsbudget!U$6,'NO kostnader'!$D:$D,"Personal"))*0.15)),0)),(ROUND((((SUMIFS('EU kostnader'!$F:$F,'EU kostnader'!$C:$C,Aktivitetsbudget!$B39,'EU kostnader'!$A:$A,Aktivitetsbudget!U$6,'EU kostnader'!$D:$D,"Personal"))*0.15)),0)))))</f>
        <v>0</v>
      </c>
      <c r="V39" s="61">
        <f>IF($S$4="Nei",0,(IF($A39="Norge",(ROUND((((SUMIFS('NO kostnader'!$O:$O,'NO kostnader'!$C:$C,Aktivitetsbudget!$B39,'NO kostnader'!$A:$A,Aktivitetsbudget!V$6,'NO kostnader'!$D:$D,"Personal"))*0.15)),0)),(ROUND((((SUMIFS('EU kostnader'!$F:$F,'EU kostnader'!$C:$C,Aktivitetsbudget!$B39,'EU kostnader'!$A:$A,Aktivitetsbudget!V$6,'EU kostnader'!$D:$D,"Personal"))*0.15)),0)))))</f>
        <v>0</v>
      </c>
      <c r="W39" s="61">
        <f>IF($S$4="Nei",0,(IF($A39="Norge",(ROUND((((SUMIFS('NO kostnader'!$O:$O,'NO kostnader'!$C:$C,Aktivitetsbudget!$B39,'NO kostnader'!$A:$A,Aktivitetsbudget!W$6,'NO kostnader'!$D:$D,"Personal"))*0.15)),0)),(ROUND((((SUMIFS('EU kostnader'!$F:$F,'EU kostnader'!$C:$C,Aktivitetsbudget!$B39,'EU kostnader'!$A:$A,Aktivitetsbudget!W$6,'EU kostnader'!$D:$D,"Personal"))*0.15)),0)))))</f>
        <v>0</v>
      </c>
      <c r="X39" s="61">
        <f>IF($S$4="Nei",0,(IF($A39="Norge",(ROUND((((SUMIFS('NO kostnader'!$O:$O,'NO kostnader'!$C:$C,Aktivitetsbudget!$B39,'NO kostnader'!$A:$A,Aktivitetsbudget!X$6,'NO kostnader'!$D:$D,"Personal"))*0.15)),0)),(ROUND((((SUMIFS('EU kostnader'!$F:$F,'EU kostnader'!$C:$C,Aktivitetsbudget!$B39,'EU kostnader'!$A:$A,Aktivitetsbudget!X$6,'EU kostnader'!$D:$D,"Personal"))*0.15)),0)))))</f>
        <v>0</v>
      </c>
      <c r="Y39" s="61">
        <f>IF($S$4="Nei",0,(IF($A39="Norge",(ROUND((((SUMIFS('NO kostnader'!$O:$O,'NO kostnader'!$C:$C,Aktivitetsbudget!$B39,'NO kostnader'!$A:$A,Aktivitetsbudget!Y$6,'NO kostnader'!$D:$D,"Personal"))*0.15)),0)),(ROUND((((SUMIFS('EU kostnader'!$F:$F,'EU kostnader'!$C:$C,Aktivitetsbudget!$B39,'EU kostnader'!$A:$A,Aktivitetsbudget!Y$6,'EU kostnader'!$D:$D,"Personal"))*0.15)),0)))))</f>
        <v>0</v>
      </c>
      <c r="Z39" s="61">
        <f>IF($S$4="Nei",0,(IF($A39="Norge",(ROUND((((SUMIFS('NO kostnader'!$O:$O,'NO kostnader'!$C:$C,Aktivitetsbudget!$B39,'NO kostnader'!$A:$A,Aktivitetsbudget!Z$6,'NO kostnader'!$D:$D,"Personal"))*0.15)),0)),(ROUND((((SUMIFS('EU kostnader'!$F:$F,'EU kostnader'!$C:$C,Aktivitetsbudget!$B39,'EU kostnader'!$A:$A,Aktivitetsbudget!Z$6,'EU kostnader'!$D:$D,"Personal"))*0.15)),0)))))</f>
        <v>0</v>
      </c>
      <c r="AA39" s="61">
        <f>IF($S$4="Nei",0,(IF($A39="Norge",(ROUND((((SUMIFS('NO kostnader'!$O:$O,'NO kostnader'!$C:$C,Aktivitetsbudget!$B39,'NO kostnader'!$A:$A,Aktivitetsbudget!AA$6,'NO kostnader'!$D:$D,"Personal"))*0.15)),0)),(ROUND((((SUMIFS('EU kostnader'!$F:$F,'EU kostnader'!$C:$C,Aktivitetsbudget!$B39,'EU kostnader'!$A:$A,Aktivitetsbudget!AA$6,'EU kostnader'!$D:$D,"Personal"))*0.15)),0)))))</f>
        <v>0</v>
      </c>
      <c r="AC39" s="61">
        <f>IF($AD$4="Nei",0,(IF($A39="Norge",(ROUND((((SUMIFS('NO kostnader'!$O:$O,'NO kostnader'!$C:$C,Aktivitetsbudget!$B39,'NO kostnader'!$A:$A,Aktivitetsbudget!AC$6,'NO kostnader'!$D:$D,"Personal"))*0.06)),0)),(ROUND((((SUMIFS('EU kostnader'!$F:$F,'EU kostnader'!$C:$C,Aktivitetsbudget!$B39,'EU kostnader'!$A:$A,Aktivitetsbudget!AC$6,'EU kostnader'!$D:$D,"Personal"))*0.06)),0)))))</f>
        <v>0</v>
      </c>
      <c r="AD39" s="61">
        <f>IF($AD$4="Nei",0,(IF($A39="Norge",(ROUND((((SUMIFS('NO kostnader'!$O:$O,'NO kostnader'!$C:$C,Aktivitetsbudget!$B39,'NO kostnader'!$A:$A,Aktivitetsbudget!AD$6,'NO kostnader'!$D:$D,"Personal"))*0.06)),0)),(ROUND((((SUMIFS('EU kostnader'!$F:$F,'EU kostnader'!$C:$C,Aktivitetsbudget!$B39,'EU kostnader'!$A:$A,Aktivitetsbudget!AD$6,'EU kostnader'!$D:$D,"Personal"))*0.06)),0)))))</f>
        <v>0</v>
      </c>
      <c r="AE39" s="61">
        <f>IF($AD$4="Nei",0,(IF($A39="Norge",(ROUND((((SUMIFS('NO kostnader'!$O:$O,'NO kostnader'!$C:$C,Aktivitetsbudget!$B39,'NO kostnader'!$A:$A,Aktivitetsbudget!AE$6,'NO kostnader'!$D:$D,"Personal"))*0.06)),0)),(ROUND((((SUMIFS('EU kostnader'!$F:$F,'EU kostnader'!$C:$C,Aktivitetsbudget!$B39,'EU kostnader'!$A:$A,Aktivitetsbudget!AE$6,'EU kostnader'!$D:$D,"Personal"))*0.06)),0)))))</f>
        <v>0</v>
      </c>
      <c r="AF39" s="61">
        <f>IF($AD$4="Nei",0,(IF($A39="Norge",(ROUND((((SUMIFS('NO kostnader'!$O:$O,'NO kostnader'!$C:$C,Aktivitetsbudget!$B39,'NO kostnader'!$A:$A,Aktivitetsbudget!AF$6,'NO kostnader'!$D:$D,"Personal"))*0.06)),0)),(ROUND((((SUMIFS('EU kostnader'!$F:$F,'EU kostnader'!$C:$C,Aktivitetsbudget!$B39,'EU kostnader'!$A:$A,Aktivitetsbudget!AF$6,'EU kostnader'!$D:$D,"Personal"))*0.06)),0)))))</f>
        <v>0</v>
      </c>
      <c r="AG39" s="61">
        <f>IF($AD$4="Nei",0,(IF($A39="Norge",(ROUND((((SUMIFS('NO kostnader'!$O:$O,'NO kostnader'!$C:$C,Aktivitetsbudget!$B39,'NO kostnader'!$A:$A,Aktivitetsbudget!AG$6,'NO kostnader'!$D:$D,"Personal"))*0.06)),0)),(ROUND((((SUMIFS('EU kostnader'!$F:$F,'EU kostnader'!$C:$C,Aktivitetsbudget!$B39,'EU kostnader'!$A:$A,Aktivitetsbudget!AG$6,'EU kostnader'!$D:$D,"Personal"))*0.06)),0)))))</f>
        <v>0</v>
      </c>
      <c r="AH39" s="61">
        <f>IF($AD$4="Nei",0,(IF($A39="Norge",(ROUND((((SUMIFS('NO kostnader'!$O:$O,'NO kostnader'!$C:$C,Aktivitetsbudget!$B39,'NO kostnader'!$A:$A,Aktivitetsbudget!AH$6,'NO kostnader'!$D:$D,"Personal"))*0.06)),0)),(ROUND((((SUMIFS('EU kostnader'!$F:$F,'EU kostnader'!$C:$C,Aktivitetsbudget!$B39,'EU kostnader'!$A:$A,Aktivitetsbudget!AH$6,'EU kostnader'!$D:$D,"Personal"))*0.06)),0)))))</f>
        <v>0</v>
      </c>
      <c r="AI39" s="61">
        <f>IF($AD$4="Nei",0,(IF($A39="Norge",(ROUND((((SUMIFS('NO kostnader'!$O:$O,'NO kostnader'!$C:$C,Aktivitetsbudget!$B39,'NO kostnader'!$A:$A,Aktivitetsbudget!AI$6,'NO kostnader'!$D:$D,"Personal"))*0.06)),0)),(ROUND((((SUMIFS('EU kostnader'!$F:$F,'EU kostnader'!$C:$C,Aktivitetsbudget!$B39,'EU kostnader'!$A:$A,Aktivitetsbudget!AI$6,'EU kostnader'!$D:$D,"Personal"))*0.06)),0)))))</f>
        <v>0</v>
      </c>
      <c r="AJ39" s="61">
        <f>IF($AD$4="Nei",0,(IF($A39="Norge",(ROUND((((SUMIFS('NO kostnader'!$O:$O,'NO kostnader'!$C:$C,Aktivitetsbudget!$B39,'NO kostnader'!$A:$A,Aktivitetsbudget!AJ$6,'NO kostnader'!$D:$D,"Personal"))*0.06)),0)),(ROUND((((SUMIFS('EU kostnader'!$F:$F,'EU kostnader'!$C:$C,Aktivitetsbudget!$B39,'EU kostnader'!$A:$A,Aktivitetsbudget!AJ$6,'EU kostnader'!$D:$D,"Personal"))*0.06)),0)))))</f>
        <v>0</v>
      </c>
      <c r="AK39" s="61">
        <f>IF($AD$4="Nei",0,(IF($A39="Norge",(ROUND((((SUMIFS('NO kostnader'!$O:$O,'NO kostnader'!$C:$C,Aktivitetsbudget!$B39,'NO kostnader'!$A:$A,Aktivitetsbudget!AK$6,'NO kostnader'!$D:$D,"Personal"))*0.06)),0)),(ROUND((((SUMIFS('EU kostnader'!$F:$F,'EU kostnader'!$C:$C,Aktivitetsbudget!$B39,'EU kostnader'!$A:$A,Aktivitetsbudget!AK$6,'EU kostnader'!$D:$D,"Personal"))*0.06)),0)))))</f>
        <v>0</v>
      </c>
      <c r="AL39" s="61">
        <f>IF($AD$4="Nei",0,(IF($A39="Norge",(ROUND((((SUMIFS('NO kostnader'!$O:$O,'NO kostnader'!$C:$C,Aktivitetsbudget!$B39,'NO kostnader'!$A:$A,Aktivitetsbudget!AL$6,'NO kostnader'!$D:$D,"Personal"))*0.06)),0)),(ROUND((((SUMIFS('EU kostnader'!$F:$F,'EU kostnader'!$C:$C,Aktivitetsbudget!$B39,'EU kostnader'!$A:$A,Aktivitetsbudget!AL$6,'EU kostnader'!$D:$D,"Personal"))*0.06)),0)))))</f>
        <v>0</v>
      </c>
    </row>
    <row r="40" spans="1:38" x14ac:dyDescent="0.25">
      <c r="A40" s="56" t="str">
        <f>VLOOKUP(B40,'Set-up'!$BG$35:$BH$79,2,FALSE)</f>
        <v/>
      </c>
      <c r="B40" s="56" t="str">
        <f>IF('Set-up'!BG66="","",'Set-up'!BG66)</f>
        <v/>
      </c>
      <c r="C40" s="57" t="str">
        <f t="shared" si="7"/>
        <v/>
      </c>
      <c r="D40" s="58" t="str">
        <f>IF($B40="","",R40+AC40+(IF($A40="Norge",(SUMIFS('NO kostnader'!$O:$O,'NO kostnader'!$C:$C,Aktivitetsbudget!$B40,'NO kostnader'!$A:$A,Aktivitetsbudget!D$4)),(SUMIFS('EU kostnader'!$F:$F,'EU kostnader'!$C:$C,Aktivitetsbudget!$B40,'EU kostnader'!$A:$A,Aktivitetsbudget!D$4)))))</f>
        <v/>
      </c>
      <c r="E40" s="58" t="str">
        <f>IF($B40="","",S40+AD40+(IF($A40="Norge",(SUMIFS('NO kostnader'!$O:$O,'NO kostnader'!$C:$C,Aktivitetsbudget!$B40,'NO kostnader'!$A:$A,Aktivitetsbudget!E$4)),(SUMIFS('EU kostnader'!$F:$F,'EU kostnader'!$C:$C,Aktivitetsbudget!$B40,'EU kostnader'!$A:$A,Aktivitetsbudget!E$4)))))</f>
        <v/>
      </c>
      <c r="F40" s="58" t="str">
        <f>IF($B40="","",T40+AE40+(IF($A40="Norge",(SUMIFS('NO kostnader'!$O:$O,'NO kostnader'!$C:$C,Aktivitetsbudget!$B40,'NO kostnader'!$A:$A,Aktivitetsbudget!F$4)),(SUMIFS('EU kostnader'!$F:$F,'EU kostnader'!$C:$C,Aktivitetsbudget!$B40,'EU kostnader'!$A:$A,Aktivitetsbudget!F$4)))))</f>
        <v/>
      </c>
      <c r="G40" s="58" t="str">
        <f>IF($B40="","",U40+AF40+(IF($A40="Norge",(SUMIFS('NO kostnader'!$O:$O,'NO kostnader'!$C:$C,Aktivitetsbudget!$B40,'NO kostnader'!$A:$A,Aktivitetsbudget!G$4)),(SUMIFS('EU kostnader'!$F:$F,'EU kostnader'!$C:$C,Aktivitetsbudget!$B40,'EU kostnader'!$A:$A,Aktivitetsbudget!G$4)))))</f>
        <v/>
      </c>
      <c r="H40" s="58" t="str">
        <f>IF($B40="","",V40+AG40+(IF($A40="Norge",(SUMIFS('NO kostnader'!$O:$O,'NO kostnader'!$C:$C,Aktivitetsbudget!$B40,'NO kostnader'!$A:$A,Aktivitetsbudget!H$4)),(SUMIFS('EU kostnader'!$F:$F,'EU kostnader'!$C:$C,Aktivitetsbudget!$B40,'EU kostnader'!$A:$A,Aktivitetsbudget!H$4)))))</f>
        <v/>
      </c>
      <c r="I40" s="58" t="str">
        <f>IF($B40="","",W40+AH40+(IF($A40="Norge",(SUMIFS('NO kostnader'!$O:$O,'NO kostnader'!$C:$C,Aktivitetsbudget!$B40,'NO kostnader'!$A:$A,Aktivitetsbudget!I$4)),(SUMIFS('EU kostnader'!$F:$F,'EU kostnader'!$C:$C,Aktivitetsbudget!$B40,'EU kostnader'!$A:$A,Aktivitetsbudget!I$4)))))</f>
        <v/>
      </c>
      <c r="J40" s="58" t="str">
        <f>IF($B40="","",X40+AI40+(IF($A40="Norge",(SUMIFS('NO kostnader'!$O:$O,'NO kostnader'!$C:$C,Aktivitetsbudget!$B40,'NO kostnader'!$A:$A,Aktivitetsbudget!J$4)),(SUMIFS('EU kostnader'!$F:$F,'EU kostnader'!$C:$C,Aktivitetsbudget!$B40,'EU kostnader'!$A:$A,Aktivitetsbudget!J$4)))))</f>
        <v/>
      </c>
      <c r="K40" s="58" t="str">
        <f>IF($B40="","",Y40+AJ40+(IF($A40="Norge",(SUMIFS('NO kostnader'!$O:$O,'NO kostnader'!$C:$C,Aktivitetsbudget!$B40,'NO kostnader'!$A:$A,Aktivitetsbudget!K$4)),(SUMIFS('EU kostnader'!$F:$F,'EU kostnader'!$C:$C,Aktivitetsbudget!$B40,'EU kostnader'!$A:$A,Aktivitetsbudget!K$4)))))</f>
        <v/>
      </c>
      <c r="L40" s="58" t="str">
        <f>IF($B40="","",Z40+AK40+(IF($A40="Norge",(SUMIFS('NO kostnader'!$O:$O,'NO kostnader'!$C:$C,Aktivitetsbudget!$B40,'NO kostnader'!$A:$A,Aktivitetsbudget!L$4)),(SUMIFS('EU kostnader'!$F:$F,'EU kostnader'!$C:$C,Aktivitetsbudget!$B40,'EU kostnader'!$A:$A,Aktivitetsbudget!L$4)))))</f>
        <v/>
      </c>
      <c r="M40" s="58" t="str">
        <f>IF($B40="","",AA40+AL40+(IF($A40="Norge",(SUMIFS('NO kostnader'!$O:$O,'NO kostnader'!$C:$C,Aktivitetsbudget!$B40,'NO kostnader'!$A:$A,Aktivitetsbudget!M$4)),(SUMIFS('EU kostnader'!$F:$F,'EU kostnader'!$C:$C,Aktivitetsbudget!$B40,'EU kostnader'!$A:$A,Aktivitetsbudget!M$4)))))</f>
        <v/>
      </c>
      <c r="R40" s="61">
        <f>IF($S$4="Nei",0,(IF($A40="Norge",(ROUND((((SUMIFS('NO kostnader'!$O:$O,'NO kostnader'!$C:$C,Aktivitetsbudget!$B40,'NO kostnader'!$A:$A,Aktivitetsbudget!R$6,'NO kostnader'!$D:$D,"Personal"))*0.15)),0)),(ROUND((((SUMIFS('EU kostnader'!$F:$F,'EU kostnader'!$C:$C,Aktivitetsbudget!$B40,'EU kostnader'!$A:$A,Aktivitetsbudget!R$6,'EU kostnader'!$D:$D,"Personal"))*0.15)),0)))))</f>
        <v>0</v>
      </c>
      <c r="S40" s="61">
        <f>IF($S$4="Nei",0,(IF($A40="Norge",(ROUND((((SUMIFS('NO kostnader'!$O:$O,'NO kostnader'!$C:$C,Aktivitetsbudget!$B40,'NO kostnader'!$A:$A,Aktivitetsbudget!S$6,'NO kostnader'!$D:$D,"Personal"))*0.15)),0)),(ROUND((((SUMIFS('EU kostnader'!$F:$F,'EU kostnader'!$C:$C,Aktivitetsbudget!$B40,'EU kostnader'!$A:$A,Aktivitetsbudget!S$6,'EU kostnader'!$D:$D,"Personal"))*0.15)),0)))))</f>
        <v>0</v>
      </c>
      <c r="T40" s="61">
        <f>IF($S$4="Nei",0,(IF($A40="Norge",(ROUND((((SUMIFS('NO kostnader'!$O:$O,'NO kostnader'!$C:$C,Aktivitetsbudget!$B40,'NO kostnader'!$A:$A,Aktivitetsbudget!T$6,'NO kostnader'!$D:$D,"Personal"))*0.15)),0)),(ROUND((((SUMIFS('EU kostnader'!$F:$F,'EU kostnader'!$C:$C,Aktivitetsbudget!$B40,'EU kostnader'!$A:$A,Aktivitetsbudget!T$6,'EU kostnader'!$D:$D,"Personal"))*0.15)),0)))))</f>
        <v>0</v>
      </c>
      <c r="U40" s="61">
        <f>IF($S$4="Nei",0,(IF($A40="Norge",(ROUND((((SUMIFS('NO kostnader'!$O:$O,'NO kostnader'!$C:$C,Aktivitetsbudget!$B40,'NO kostnader'!$A:$A,Aktivitetsbudget!U$6,'NO kostnader'!$D:$D,"Personal"))*0.15)),0)),(ROUND((((SUMIFS('EU kostnader'!$F:$F,'EU kostnader'!$C:$C,Aktivitetsbudget!$B40,'EU kostnader'!$A:$A,Aktivitetsbudget!U$6,'EU kostnader'!$D:$D,"Personal"))*0.15)),0)))))</f>
        <v>0</v>
      </c>
      <c r="V40" s="61">
        <f>IF($S$4="Nei",0,(IF($A40="Norge",(ROUND((((SUMIFS('NO kostnader'!$O:$O,'NO kostnader'!$C:$C,Aktivitetsbudget!$B40,'NO kostnader'!$A:$A,Aktivitetsbudget!V$6,'NO kostnader'!$D:$D,"Personal"))*0.15)),0)),(ROUND((((SUMIFS('EU kostnader'!$F:$F,'EU kostnader'!$C:$C,Aktivitetsbudget!$B40,'EU kostnader'!$A:$A,Aktivitetsbudget!V$6,'EU kostnader'!$D:$D,"Personal"))*0.15)),0)))))</f>
        <v>0</v>
      </c>
      <c r="W40" s="61">
        <f>IF($S$4="Nei",0,(IF($A40="Norge",(ROUND((((SUMIFS('NO kostnader'!$O:$O,'NO kostnader'!$C:$C,Aktivitetsbudget!$B40,'NO kostnader'!$A:$A,Aktivitetsbudget!W$6,'NO kostnader'!$D:$D,"Personal"))*0.15)),0)),(ROUND((((SUMIFS('EU kostnader'!$F:$F,'EU kostnader'!$C:$C,Aktivitetsbudget!$B40,'EU kostnader'!$A:$A,Aktivitetsbudget!W$6,'EU kostnader'!$D:$D,"Personal"))*0.15)),0)))))</f>
        <v>0</v>
      </c>
      <c r="X40" s="61">
        <f>IF($S$4="Nei",0,(IF($A40="Norge",(ROUND((((SUMIFS('NO kostnader'!$O:$O,'NO kostnader'!$C:$C,Aktivitetsbudget!$B40,'NO kostnader'!$A:$A,Aktivitetsbudget!X$6,'NO kostnader'!$D:$D,"Personal"))*0.15)),0)),(ROUND((((SUMIFS('EU kostnader'!$F:$F,'EU kostnader'!$C:$C,Aktivitetsbudget!$B40,'EU kostnader'!$A:$A,Aktivitetsbudget!X$6,'EU kostnader'!$D:$D,"Personal"))*0.15)),0)))))</f>
        <v>0</v>
      </c>
      <c r="Y40" s="61">
        <f>IF($S$4="Nei",0,(IF($A40="Norge",(ROUND((((SUMIFS('NO kostnader'!$O:$O,'NO kostnader'!$C:$C,Aktivitetsbudget!$B40,'NO kostnader'!$A:$A,Aktivitetsbudget!Y$6,'NO kostnader'!$D:$D,"Personal"))*0.15)),0)),(ROUND((((SUMIFS('EU kostnader'!$F:$F,'EU kostnader'!$C:$C,Aktivitetsbudget!$B40,'EU kostnader'!$A:$A,Aktivitetsbudget!Y$6,'EU kostnader'!$D:$D,"Personal"))*0.15)),0)))))</f>
        <v>0</v>
      </c>
      <c r="Z40" s="61">
        <f>IF($S$4="Nei",0,(IF($A40="Norge",(ROUND((((SUMIFS('NO kostnader'!$O:$O,'NO kostnader'!$C:$C,Aktivitetsbudget!$B40,'NO kostnader'!$A:$A,Aktivitetsbudget!Z$6,'NO kostnader'!$D:$D,"Personal"))*0.15)),0)),(ROUND((((SUMIFS('EU kostnader'!$F:$F,'EU kostnader'!$C:$C,Aktivitetsbudget!$B40,'EU kostnader'!$A:$A,Aktivitetsbudget!Z$6,'EU kostnader'!$D:$D,"Personal"))*0.15)),0)))))</f>
        <v>0</v>
      </c>
      <c r="AA40" s="61">
        <f>IF($S$4="Nei",0,(IF($A40="Norge",(ROUND((((SUMIFS('NO kostnader'!$O:$O,'NO kostnader'!$C:$C,Aktivitetsbudget!$B40,'NO kostnader'!$A:$A,Aktivitetsbudget!AA$6,'NO kostnader'!$D:$D,"Personal"))*0.15)),0)),(ROUND((((SUMIFS('EU kostnader'!$F:$F,'EU kostnader'!$C:$C,Aktivitetsbudget!$B40,'EU kostnader'!$A:$A,Aktivitetsbudget!AA$6,'EU kostnader'!$D:$D,"Personal"))*0.15)),0)))))</f>
        <v>0</v>
      </c>
      <c r="AC40" s="61">
        <f>IF($AD$4="Nei",0,(IF($A40="Norge",(ROUND((((SUMIFS('NO kostnader'!$O:$O,'NO kostnader'!$C:$C,Aktivitetsbudget!$B40,'NO kostnader'!$A:$A,Aktivitetsbudget!AC$6,'NO kostnader'!$D:$D,"Personal"))*0.06)),0)),(ROUND((((SUMIFS('EU kostnader'!$F:$F,'EU kostnader'!$C:$C,Aktivitetsbudget!$B40,'EU kostnader'!$A:$A,Aktivitetsbudget!AC$6,'EU kostnader'!$D:$D,"Personal"))*0.06)),0)))))</f>
        <v>0</v>
      </c>
      <c r="AD40" s="61">
        <f>IF($AD$4="Nei",0,(IF($A40="Norge",(ROUND((((SUMIFS('NO kostnader'!$O:$O,'NO kostnader'!$C:$C,Aktivitetsbudget!$B40,'NO kostnader'!$A:$A,Aktivitetsbudget!AD$6,'NO kostnader'!$D:$D,"Personal"))*0.06)),0)),(ROUND((((SUMIFS('EU kostnader'!$F:$F,'EU kostnader'!$C:$C,Aktivitetsbudget!$B40,'EU kostnader'!$A:$A,Aktivitetsbudget!AD$6,'EU kostnader'!$D:$D,"Personal"))*0.06)),0)))))</f>
        <v>0</v>
      </c>
      <c r="AE40" s="61">
        <f>IF($AD$4="Nei",0,(IF($A40="Norge",(ROUND((((SUMIFS('NO kostnader'!$O:$O,'NO kostnader'!$C:$C,Aktivitetsbudget!$B40,'NO kostnader'!$A:$A,Aktivitetsbudget!AE$6,'NO kostnader'!$D:$D,"Personal"))*0.06)),0)),(ROUND((((SUMIFS('EU kostnader'!$F:$F,'EU kostnader'!$C:$C,Aktivitetsbudget!$B40,'EU kostnader'!$A:$A,Aktivitetsbudget!AE$6,'EU kostnader'!$D:$D,"Personal"))*0.06)),0)))))</f>
        <v>0</v>
      </c>
      <c r="AF40" s="61">
        <f>IF($AD$4="Nei",0,(IF($A40="Norge",(ROUND((((SUMIFS('NO kostnader'!$O:$O,'NO kostnader'!$C:$C,Aktivitetsbudget!$B40,'NO kostnader'!$A:$A,Aktivitetsbudget!AF$6,'NO kostnader'!$D:$D,"Personal"))*0.06)),0)),(ROUND((((SUMIFS('EU kostnader'!$F:$F,'EU kostnader'!$C:$C,Aktivitetsbudget!$B40,'EU kostnader'!$A:$A,Aktivitetsbudget!AF$6,'EU kostnader'!$D:$D,"Personal"))*0.06)),0)))))</f>
        <v>0</v>
      </c>
      <c r="AG40" s="61">
        <f>IF($AD$4="Nei",0,(IF($A40="Norge",(ROUND((((SUMIFS('NO kostnader'!$O:$O,'NO kostnader'!$C:$C,Aktivitetsbudget!$B40,'NO kostnader'!$A:$A,Aktivitetsbudget!AG$6,'NO kostnader'!$D:$D,"Personal"))*0.06)),0)),(ROUND((((SUMIFS('EU kostnader'!$F:$F,'EU kostnader'!$C:$C,Aktivitetsbudget!$B40,'EU kostnader'!$A:$A,Aktivitetsbudget!AG$6,'EU kostnader'!$D:$D,"Personal"))*0.06)),0)))))</f>
        <v>0</v>
      </c>
      <c r="AH40" s="61">
        <f>IF($AD$4="Nei",0,(IF($A40="Norge",(ROUND((((SUMIFS('NO kostnader'!$O:$O,'NO kostnader'!$C:$C,Aktivitetsbudget!$B40,'NO kostnader'!$A:$A,Aktivitetsbudget!AH$6,'NO kostnader'!$D:$D,"Personal"))*0.06)),0)),(ROUND((((SUMIFS('EU kostnader'!$F:$F,'EU kostnader'!$C:$C,Aktivitetsbudget!$B40,'EU kostnader'!$A:$A,Aktivitetsbudget!AH$6,'EU kostnader'!$D:$D,"Personal"))*0.06)),0)))))</f>
        <v>0</v>
      </c>
      <c r="AI40" s="61">
        <f>IF($AD$4="Nei",0,(IF($A40="Norge",(ROUND((((SUMIFS('NO kostnader'!$O:$O,'NO kostnader'!$C:$C,Aktivitetsbudget!$B40,'NO kostnader'!$A:$A,Aktivitetsbudget!AI$6,'NO kostnader'!$D:$D,"Personal"))*0.06)),0)),(ROUND((((SUMIFS('EU kostnader'!$F:$F,'EU kostnader'!$C:$C,Aktivitetsbudget!$B40,'EU kostnader'!$A:$A,Aktivitetsbudget!AI$6,'EU kostnader'!$D:$D,"Personal"))*0.06)),0)))))</f>
        <v>0</v>
      </c>
      <c r="AJ40" s="61">
        <f>IF($AD$4="Nei",0,(IF($A40="Norge",(ROUND((((SUMIFS('NO kostnader'!$O:$O,'NO kostnader'!$C:$C,Aktivitetsbudget!$B40,'NO kostnader'!$A:$A,Aktivitetsbudget!AJ$6,'NO kostnader'!$D:$D,"Personal"))*0.06)),0)),(ROUND((((SUMIFS('EU kostnader'!$F:$F,'EU kostnader'!$C:$C,Aktivitetsbudget!$B40,'EU kostnader'!$A:$A,Aktivitetsbudget!AJ$6,'EU kostnader'!$D:$D,"Personal"))*0.06)),0)))))</f>
        <v>0</v>
      </c>
      <c r="AK40" s="61">
        <f>IF($AD$4="Nei",0,(IF($A40="Norge",(ROUND((((SUMIFS('NO kostnader'!$O:$O,'NO kostnader'!$C:$C,Aktivitetsbudget!$B40,'NO kostnader'!$A:$A,Aktivitetsbudget!AK$6,'NO kostnader'!$D:$D,"Personal"))*0.06)),0)),(ROUND((((SUMIFS('EU kostnader'!$F:$F,'EU kostnader'!$C:$C,Aktivitetsbudget!$B40,'EU kostnader'!$A:$A,Aktivitetsbudget!AK$6,'EU kostnader'!$D:$D,"Personal"))*0.06)),0)))))</f>
        <v>0</v>
      </c>
      <c r="AL40" s="61">
        <f>IF($AD$4="Nei",0,(IF($A40="Norge",(ROUND((((SUMIFS('NO kostnader'!$O:$O,'NO kostnader'!$C:$C,Aktivitetsbudget!$B40,'NO kostnader'!$A:$A,Aktivitetsbudget!AL$6,'NO kostnader'!$D:$D,"Personal"))*0.06)),0)),(ROUND((((SUMIFS('EU kostnader'!$F:$F,'EU kostnader'!$C:$C,Aktivitetsbudget!$B40,'EU kostnader'!$A:$A,Aktivitetsbudget!AL$6,'EU kostnader'!$D:$D,"Personal"))*0.06)),0)))))</f>
        <v>0</v>
      </c>
    </row>
    <row r="41" spans="1:38" x14ac:dyDescent="0.25">
      <c r="A41" s="56" t="str">
        <f>VLOOKUP(B41,'Set-up'!$BG$35:$BH$79,2,FALSE)</f>
        <v/>
      </c>
      <c r="B41" s="56" t="str">
        <f>IF('Set-up'!BG67="","",'Set-up'!BG67)</f>
        <v/>
      </c>
      <c r="C41" s="57" t="str">
        <f t="shared" si="7"/>
        <v/>
      </c>
      <c r="D41" s="58" t="str">
        <f>IF($B41="","",R41+AC41+(IF($A41="Norge",(SUMIFS('NO kostnader'!$O:$O,'NO kostnader'!$C:$C,Aktivitetsbudget!$B41,'NO kostnader'!$A:$A,Aktivitetsbudget!D$4)),(SUMIFS('EU kostnader'!$F:$F,'EU kostnader'!$C:$C,Aktivitetsbudget!$B41,'EU kostnader'!$A:$A,Aktivitetsbudget!D$4)))))</f>
        <v/>
      </c>
      <c r="E41" s="58" t="str">
        <f>IF($B41="","",S41+AD41+(IF($A41="Norge",(SUMIFS('NO kostnader'!$O:$O,'NO kostnader'!$C:$C,Aktivitetsbudget!$B41,'NO kostnader'!$A:$A,Aktivitetsbudget!E$4)),(SUMIFS('EU kostnader'!$F:$F,'EU kostnader'!$C:$C,Aktivitetsbudget!$B41,'EU kostnader'!$A:$A,Aktivitetsbudget!E$4)))))</f>
        <v/>
      </c>
      <c r="F41" s="58" t="str">
        <f>IF($B41="","",T41+AE41+(IF($A41="Norge",(SUMIFS('NO kostnader'!$O:$O,'NO kostnader'!$C:$C,Aktivitetsbudget!$B41,'NO kostnader'!$A:$A,Aktivitetsbudget!F$4)),(SUMIFS('EU kostnader'!$F:$F,'EU kostnader'!$C:$C,Aktivitetsbudget!$B41,'EU kostnader'!$A:$A,Aktivitetsbudget!F$4)))))</f>
        <v/>
      </c>
      <c r="G41" s="58" t="str">
        <f>IF($B41="","",U41+AF41+(IF($A41="Norge",(SUMIFS('NO kostnader'!$O:$O,'NO kostnader'!$C:$C,Aktivitetsbudget!$B41,'NO kostnader'!$A:$A,Aktivitetsbudget!G$4)),(SUMIFS('EU kostnader'!$F:$F,'EU kostnader'!$C:$C,Aktivitetsbudget!$B41,'EU kostnader'!$A:$A,Aktivitetsbudget!G$4)))))</f>
        <v/>
      </c>
      <c r="H41" s="58" t="str">
        <f>IF($B41="","",V41+AG41+(IF($A41="Norge",(SUMIFS('NO kostnader'!$O:$O,'NO kostnader'!$C:$C,Aktivitetsbudget!$B41,'NO kostnader'!$A:$A,Aktivitetsbudget!H$4)),(SUMIFS('EU kostnader'!$F:$F,'EU kostnader'!$C:$C,Aktivitetsbudget!$B41,'EU kostnader'!$A:$A,Aktivitetsbudget!H$4)))))</f>
        <v/>
      </c>
      <c r="I41" s="58" t="str">
        <f>IF($B41="","",W41+AH41+(IF($A41="Norge",(SUMIFS('NO kostnader'!$O:$O,'NO kostnader'!$C:$C,Aktivitetsbudget!$B41,'NO kostnader'!$A:$A,Aktivitetsbudget!I$4)),(SUMIFS('EU kostnader'!$F:$F,'EU kostnader'!$C:$C,Aktivitetsbudget!$B41,'EU kostnader'!$A:$A,Aktivitetsbudget!I$4)))))</f>
        <v/>
      </c>
      <c r="J41" s="58" t="str">
        <f>IF($B41="","",X41+AI41+(IF($A41="Norge",(SUMIFS('NO kostnader'!$O:$O,'NO kostnader'!$C:$C,Aktivitetsbudget!$B41,'NO kostnader'!$A:$A,Aktivitetsbudget!J$4)),(SUMIFS('EU kostnader'!$F:$F,'EU kostnader'!$C:$C,Aktivitetsbudget!$B41,'EU kostnader'!$A:$A,Aktivitetsbudget!J$4)))))</f>
        <v/>
      </c>
      <c r="K41" s="58" t="str">
        <f>IF($B41="","",Y41+AJ41+(IF($A41="Norge",(SUMIFS('NO kostnader'!$O:$O,'NO kostnader'!$C:$C,Aktivitetsbudget!$B41,'NO kostnader'!$A:$A,Aktivitetsbudget!K$4)),(SUMIFS('EU kostnader'!$F:$F,'EU kostnader'!$C:$C,Aktivitetsbudget!$B41,'EU kostnader'!$A:$A,Aktivitetsbudget!K$4)))))</f>
        <v/>
      </c>
      <c r="L41" s="58" t="str">
        <f>IF($B41="","",Z41+AK41+(IF($A41="Norge",(SUMIFS('NO kostnader'!$O:$O,'NO kostnader'!$C:$C,Aktivitetsbudget!$B41,'NO kostnader'!$A:$A,Aktivitetsbudget!L$4)),(SUMIFS('EU kostnader'!$F:$F,'EU kostnader'!$C:$C,Aktivitetsbudget!$B41,'EU kostnader'!$A:$A,Aktivitetsbudget!L$4)))))</f>
        <v/>
      </c>
      <c r="M41" s="58" t="str">
        <f>IF($B41="","",AA41+AL41+(IF($A41="Norge",(SUMIFS('NO kostnader'!$O:$O,'NO kostnader'!$C:$C,Aktivitetsbudget!$B41,'NO kostnader'!$A:$A,Aktivitetsbudget!M$4)),(SUMIFS('EU kostnader'!$F:$F,'EU kostnader'!$C:$C,Aktivitetsbudget!$B41,'EU kostnader'!$A:$A,Aktivitetsbudget!M$4)))))</f>
        <v/>
      </c>
      <c r="R41" s="61">
        <f>IF($S$4="Nei",0,(IF($A41="Norge",(ROUND((((SUMIFS('NO kostnader'!$O:$O,'NO kostnader'!$C:$C,Aktivitetsbudget!$B41,'NO kostnader'!$A:$A,Aktivitetsbudget!R$6,'NO kostnader'!$D:$D,"Personal"))*0.15)),0)),(ROUND((((SUMIFS('EU kostnader'!$F:$F,'EU kostnader'!$C:$C,Aktivitetsbudget!$B41,'EU kostnader'!$A:$A,Aktivitetsbudget!R$6,'EU kostnader'!$D:$D,"Personal"))*0.15)),0)))))</f>
        <v>0</v>
      </c>
      <c r="S41" s="61">
        <f>IF($S$4="Nei",0,(IF($A41="Norge",(ROUND((((SUMIFS('NO kostnader'!$O:$O,'NO kostnader'!$C:$C,Aktivitetsbudget!$B41,'NO kostnader'!$A:$A,Aktivitetsbudget!S$6,'NO kostnader'!$D:$D,"Personal"))*0.15)),0)),(ROUND((((SUMIFS('EU kostnader'!$F:$F,'EU kostnader'!$C:$C,Aktivitetsbudget!$B41,'EU kostnader'!$A:$A,Aktivitetsbudget!S$6,'EU kostnader'!$D:$D,"Personal"))*0.15)),0)))))</f>
        <v>0</v>
      </c>
      <c r="T41" s="61">
        <f>IF($S$4="Nei",0,(IF($A41="Norge",(ROUND((((SUMIFS('NO kostnader'!$O:$O,'NO kostnader'!$C:$C,Aktivitetsbudget!$B41,'NO kostnader'!$A:$A,Aktivitetsbudget!T$6,'NO kostnader'!$D:$D,"Personal"))*0.15)),0)),(ROUND((((SUMIFS('EU kostnader'!$F:$F,'EU kostnader'!$C:$C,Aktivitetsbudget!$B41,'EU kostnader'!$A:$A,Aktivitetsbudget!T$6,'EU kostnader'!$D:$D,"Personal"))*0.15)),0)))))</f>
        <v>0</v>
      </c>
      <c r="U41" s="61">
        <f>IF($S$4="Nei",0,(IF($A41="Norge",(ROUND((((SUMIFS('NO kostnader'!$O:$O,'NO kostnader'!$C:$C,Aktivitetsbudget!$B41,'NO kostnader'!$A:$A,Aktivitetsbudget!U$6,'NO kostnader'!$D:$D,"Personal"))*0.15)),0)),(ROUND((((SUMIFS('EU kostnader'!$F:$F,'EU kostnader'!$C:$C,Aktivitetsbudget!$B41,'EU kostnader'!$A:$A,Aktivitetsbudget!U$6,'EU kostnader'!$D:$D,"Personal"))*0.15)),0)))))</f>
        <v>0</v>
      </c>
      <c r="V41" s="61">
        <f>IF($S$4="Nei",0,(IF($A41="Norge",(ROUND((((SUMIFS('NO kostnader'!$O:$O,'NO kostnader'!$C:$C,Aktivitetsbudget!$B41,'NO kostnader'!$A:$A,Aktivitetsbudget!V$6,'NO kostnader'!$D:$D,"Personal"))*0.15)),0)),(ROUND((((SUMIFS('EU kostnader'!$F:$F,'EU kostnader'!$C:$C,Aktivitetsbudget!$B41,'EU kostnader'!$A:$A,Aktivitetsbudget!V$6,'EU kostnader'!$D:$D,"Personal"))*0.15)),0)))))</f>
        <v>0</v>
      </c>
      <c r="W41" s="61">
        <f>IF($S$4="Nei",0,(IF($A41="Norge",(ROUND((((SUMIFS('NO kostnader'!$O:$O,'NO kostnader'!$C:$C,Aktivitetsbudget!$B41,'NO kostnader'!$A:$A,Aktivitetsbudget!W$6,'NO kostnader'!$D:$D,"Personal"))*0.15)),0)),(ROUND((((SUMIFS('EU kostnader'!$F:$F,'EU kostnader'!$C:$C,Aktivitetsbudget!$B41,'EU kostnader'!$A:$A,Aktivitetsbudget!W$6,'EU kostnader'!$D:$D,"Personal"))*0.15)),0)))))</f>
        <v>0</v>
      </c>
      <c r="X41" s="61">
        <f>IF($S$4="Nei",0,(IF($A41="Norge",(ROUND((((SUMIFS('NO kostnader'!$O:$O,'NO kostnader'!$C:$C,Aktivitetsbudget!$B41,'NO kostnader'!$A:$A,Aktivitetsbudget!X$6,'NO kostnader'!$D:$D,"Personal"))*0.15)),0)),(ROUND((((SUMIFS('EU kostnader'!$F:$F,'EU kostnader'!$C:$C,Aktivitetsbudget!$B41,'EU kostnader'!$A:$A,Aktivitetsbudget!X$6,'EU kostnader'!$D:$D,"Personal"))*0.15)),0)))))</f>
        <v>0</v>
      </c>
      <c r="Y41" s="61">
        <f>IF($S$4="Nei",0,(IF($A41="Norge",(ROUND((((SUMIFS('NO kostnader'!$O:$O,'NO kostnader'!$C:$C,Aktivitetsbudget!$B41,'NO kostnader'!$A:$A,Aktivitetsbudget!Y$6,'NO kostnader'!$D:$D,"Personal"))*0.15)),0)),(ROUND((((SUMIFS('EU kostnader'!$F:$F,'EU kostnader'!$C:$C,Aktivitetsbudget!$B41,'EU kostnader'!$A:$A,Aktivitetsbudget!Y$6,'EU kostnader'!$D:$D,"Personal"))*0.15)),0)))))</f>
        <v>0</v>
      </c>
      <c r="Z41" s="61">
        <f>IF($S$4="Nei",0,(IF($A41="Norge",(ROUND((((SUMIFS('NO kostnader'!$O:$O,'NO kostnader'!$C:$C,Aktivitetsbudget!$B41,'NO kostnader'!$A:$A,Aktivitetsbudget!Z$6,'NO kostnader'!$D:$D,"Personal"))*0.15)),0)),(ROUND((((SUMIFS('EU kostnader'!$F:$F,'EU kostnader'!$C:$C,Aktivitetsbudget!$B41,'EU kostnader'!$A:$A,Aktivitetsbudget!Z$6,'EU kostnader'!$D:$D,"Personal"))*0.15)),0)))))</f>
        <v>0</v>
      </c>
      <c r="AA41" s="61">
        <f>IF($S$4="Nei",0,(IF($A41="Norge",(ROUND((((SUMIFS('NO kostnader'!$O:$O,'NO kostnader'!$C:$C,Aktivitetsbudget!$B41,'NO kostnader'!$A:$A,Aktivitetsbudget!AA$6,'NO kostnader'!$D:$D,"Personal"))*0.15)),0)),(ROUND((((SUMIFS('EU kostnader'!$F:$F,'EU kostnader'!$C:$C,Aktivitetsbudget!$B41,'EU kostnader'!$A:$A,Aktivitetsbudget!AA$6,'EU kostnader'!$D:$D,"Personal"))*0.15)),0)))))</f>
        <v>0</v>
      </c>
      <c r="AC41" s="61">
        <f>IF($AD$4="Nei",0,(IF($A41="Norge",(ROUND((((SUMIFS('NO kostnader'!$O:$O,'NO kostnader'!$C:$C,Aktivitetsbudget!$B41,'NO kostnader'!$A:$A,Aktivitetsbudget!AC$6,'NO kostnader'!$D:$D,"Personal"))*0.06)),0)),(ROUND((((SUMIFS('EU kostnader'!$F:$F,'EU kostnader'!$C:$C,Aktivitetsbudget!$B41,'EU kostnader'!$A:$A,Aktivitetsbudget!AC$6,'EU kostnader'!$D:$D,"Personal"))*0.06)),0)))))</f>
        <v>0</v>
      </c>
      <c r="AD41" s="61">
        <f>IF($AD$4="Nei",0,(IF($A41="Norge",(ROUND((((SUMIFS('NO kostnader'!$O:$O,'NO kostnader'!$C:$C,Aktivitetsbudget!$B41,'NO kostnader'!$A:$A,Aktivitetsbudget!AD$6,'NO kostnader'!$D:$D,"Personal"))*0.06)),0)),(ROUND((((SUMIFS('EU kostnader'!$F:$F,'EU kostnader'!$C:$C,Aktivitetsbudget!$B41,'EU kostnader'!$A:$A,Aktivitetsbudget!AD$6,'EU kostnader'!$D:$D,"Personal"))*0.06)),0)))))</f>
        <v>0</v>
      </c>
      <c r="AE41" s="61">
        <f>IF($AD$4="Nei",0,(IF($A41="Norge",(ROUND((((SUMIFS('NO kostnader'!$O:$O,'NO kostnader'!$C:$C,Aktivitetsbudget!$B41,'NO kostnader'!$A:$A,Aktivitetsbudget!AE$6,'NO kostnader'!$D:$D,"Personal"))*0.06)),0)),(ROUND((((SUMIFS('EU kostnader'!$F:$F,'EU kostnader'!$C:$C,Aktivitetsbudget!$B41,'EU kostnader'!$A:$A,Aktivitetsbudget!AE$6,'EU kostnader'!$D:$D,"Personal"))*0.06)),0)))))</f>
        <v>0</v>
      </c>
      <c r="AF41" s="61">
        <f>IF($AD$4="Nei",0,(IF($A41="Norge",(ROUND((((SUMIFS('NO kostnader'!$O:$O,'NO kostnader'!$C:$C,Aktivitetsbudget!$B41,'NO kostnader'!$A:$A,Aktivitetsbudget!AF$6,'NO kostnader'!$D:$D,"Personal"))*0.06)),0)),(ROUND((((SUMIFS('EU kostnader'!$F:$F,'EU kostnader'!$C:$C,Aktivitetsbudget!$B41,'EU kostnader'!$A:$A,Aktivitetsbudget!AF$6,'EU kostnader'!$D:$D,"Personal"))*0.06)),0)))))</f>
        <v>0</v>
      </c>
      <c r="AG41" s="61">
        <f>IF($AD$4="Nei",0,(IF($A41="Norge",(ROUND((((SUMIFS('NO kostnader'!$O:$O,'NO kostnader'!$C:$C,Aktivitetsbudget!$B41,'NO kostnader'!$A:$A,Aktivitetsbudget!AG$6,'NO kostnader'!$D:$D,"Personal"))*0.06)),0)),(ROUND((((SUMIFS('EU kostnader'!$F:$F,'EU kostnader'!$C:$C,Aktivitetsbudget!$B41,'EU kostnader'!$A:$A,Aktivitetsbudget!AG$6,'EU kostnader'!$D:$D,"Personal"))*0.06)),0)))))</f>
        <v>0</v>
      </c>
      <c r="AH41" s="61">
        <f>IF($AD$4="Nei",0,(IF($A41="Norge",(ROUND((((SUMIFS('NO kostnader'!$O:$O,'NO kostnader'!$C:$C,Aktivitetsbudget!$B41,'NO kostnader'!$A:$A,Aktivitetsbudget!AH$6,'NO kostnader'!$D:$D,"Personal"))*0.06)),0)),(ROUND((((SUMIFS('EU kostnader'!$F:$F,'EU kostnader'!$C:$C,Aktivitetsbudget!$B41,'EU kostnader'!$A:$A,Aktivitetsbudget!AH$6,'EU kostnader'!$D:$D,"Personal"))*0.06)),0)))))</f>
        <v>0</v>
      </c>
      <c r="AI41" s="61">
        <f>IF($AD$4="Nei",0,(IF($A41="Norge",(ROUND((((SUMIFS('NO kostnader'!$O:$O,'NO kostnader'!$C:$C,Aktivitetsbudget!$B41,'NO kostnader'!$A:$A,Aktivitetsbudget!AI$6,'NO kostnader'!$D:$D,"Personal"))*0.06)),0)),(ROUND((((SUMIFS('EU kostnader'!$F:$F,'EU kostnader'!$C:$C,Aktivitetsbudget!$B41,'EU kostnader'!$A:$A,Aktivitetsbudget!AI$6,'EU kostnader'!$D:$D,"Personal"))*0.06)),0)))))</f>
        <v>0</v>
      </c>
      <c r="AJ41" s="61">
        <f>IF($AD$4="Nei",0,(IF($A41="Norge",(ROUND((((SUMIFS('NO kostnader'!$O:$O,'NO kostnader'!$C:$C,Aktivitetsbudget!$B41,'NO kostnader'!$A:$A,Aktivitetsbudget!AJ$6,'NO kostnader'!$D:$D,"Personal"))*0.06)),0)),(ROUND((((SUMIFS('EU kostnader'!$F:$F,'EU kostnader'!$C:$C,Aktivitetsbudget!$B41,'EU kostnader'!$A:$A,Aktivitetsbudget!AJ$6,'EU kostnader'!$D:$D,"Personal"))*0.06)),0)))))</f>
        <v>0</v>
      </c>
      <c r="AK41" s="61">
        <f>IF($AD$4="Nei",0,(IF($A41="Norge",(ROUND((((SUMIFS('NO kostnader'!$O:$O,'NO kostnader'!$C:$C,Aktivitetsbudget!$B41,'NO kostnader'!$A:$A,Aktivitetsbudget!AK$6,'NO kostnader'!$D:$D,"Personal"))*0.06)),0)),(ROUND((((SUMIFS('EU kostnader'!$F:$F,'EU kostnader'!$C:$C,Aktivitetsbudget!$B41,'EU kostnader'!$A:$A,Aktivitetsbudget!AK$6,'EU kostnader'!$D:$D,"Personal"))*0.06)),0)))))</f>
        <v>0</v>
      </c>
      <c r="AL41" s="61">
        <f>IF($AD$4="Nei",0,(IF($A41="Norge",(ROUND((((SUMIFS('NO kostnader'!$O:$O,'NO kostnader'!$C:$C,Aktivitetsbudget!$B41,'NO kostnader'!$A:$A,Aktivitetsbudget!AL$6,'NO kostnader'!$D:$D,"Personal"))*0.06)),0)),(ROUND((((SUMIFS('EU kostnader'!$F:$F,'EU kostnader'!$C:$C,Aktivitetsbudget!$B41,'EU kostnader'!$A:$A,Aktivitetsbudget!AL$6,'EU kostnader'!$D:$D,"Personal"))*0.06)),0)))))</f>
        <v>0</v>
      </c>
    </row>
    <row r="42" spans="1:38" x14ac:dyDescent="0.25">
      <c r="A42" s="56" t="str">
        <f>VLOOKUP(B42,'Set-up'!$BG$35:$BH$79,2,FALSE)</f>
        <v/>
      </c>
      <c r="B42" s="56" t="str">
        <f>IF('Set-up'!BG68="","",'Set-up'!BG68)</f>
        <v/>
      </c>
      <c r="C42" s="57" t="str">
        <f t="shared" si="7"/>
        <v/>
      </c>
      <c r="D42" s="58" t="str">
        <f>IF($B42="","",R42+AC42+(IF($A42="Norge",(SUMIFS('NO kostnader'!$O:$O,'NO kostnader'!$C:$C,Aktivitetsbudget!$B42,'NO kostnader'!$A:$A,Aktivitetsbudget!D$4)),(SUMIFS('EU kostnader'!$F:$F,'EU kostnader'!$C:$C,Aktivitetsbudget!$B42,'EU kostnader'!$A:$A,Aktivitetsbudget!D$4)))))</f>
        <v/>
      </c>
      <c r="E42" s="58" t="str">
        <f>IF($B42="","",S42+AD42+(IF($A42="Norge",(SUMIFS('NO kostnader'!$O:$O,'NO kostnader'!$C:$C,Aktivitetsbudget!$B42,'NO kostnader'!$A:$A,Aktivitetsbudget!E$4)),(SUMIFS('EU kostnader'!$F:$F,'EU kostnader'!$C:$C,Aktivitetsbudget!$B42,'EU kostnader'!$A:$A,Aktivitetsbudget!E$4)))))</f>
        <v/>
      </c>
      <c r="F42" s="58" t="str">
        <f>IF($B42="","",T42+AE42+(IF($A42="Norge",(SUMIFS('NO kostnader'!$O:$O,'NO kostnader'!$C:$C,Aktivitetsbudget!$B42,'NO kostnader'!$A:$A,Aktivitetsbudget!F$4)),(SUMIFS('EU kostnader'!$F:$F,'EU kostnader'!$C:$C,Aktivitetsbudget!$B42,'EU kostnader'!$A:$A,Aktivitetsbudget!F$4)))))</f>
        <v/>
      </c>
      <c r="G42" s="58" t="str">
        <f>IF($B42="","",U42+AF42+(IF($A42="Norge",(SUMIFS('NO kostnader'!$O:$O,'NO kostnader'!$C:$C,Aktivitetsbudget!$B42,'NO kostnader'!$A:$A,Aktivitetsbudget!G$4)),(SUMIFS('EU kostnader'!$F:$F,'EU kostnader'!$C:$C,Aktivitetsbudget!$B42,'EU kostnader'!$A:$A,Aktivitetsbudget!G$4)))))</f>
        <v/>
      </c>
      <c r="H42" s="58" t="str">
        <f>IF($B42="","",V42+AG42+(IF($A42="Norge",(SUMIFS('NO kostnader'!$O:$O,'NO kostnader'!$C:$C,Aktivitetsbudget!$B42,'NO kostnader'!$A:$A,Aktivitetsbudget!H$4)),(SUMIFS('EU kostnader'!$F:$F,'EU kostnader'!$C:$C,Aktivitetsbudget!$B42,'EU kostnader'!$A:$A,Aktivitetsbudget!H$4)))))</f>
        <v/>
      </c>
      <c r="I42" s="58" t="str">
        <f>IF($B42="","",W42+AH42+(IF($A42="Norge",(SUMIFS('NO kostnader'!$O:$O,'NO kostnader'!$C:$C,Aktivitetsbudget!$B42,'NO kostnader'!$A:$A,Aktivitetsbudget!I$4)),(SUMIFS('EU kostnader'!$F:$F,'EU kostnader'!$C:$C,Aktivitetsbudget!$B42,'EU kostnader'!$A:$A,Aktivitetsbudget!I$4)))))</f>
        <v/>
      </c>
      <c r="J42" s="58" t="str">
        <f>IF($B42="","",X42+AI42+(IF($A42="Norge",(SUMIFS('NO kostnader'!$O:$O,'NO kostnader'!$C:$C,Aktivitetsbudget!$B42,'NO kostnader'!$A:$A,Aktivitetsbudget!J$4)),(SUMIFS('EU kostnader'!$F:$F,'EU kostnader'!$C:$C,Aktivitetsbudget!$B42,'EU kostnader'!$A:$A,Aktivitetsbudget!J$4)))))</f>
        <v/>
      </c>
      <c r="K42" s="58" t="str">
        <f>IF($B42="","",Y42+AJ42+(IF($A42="Norge",(SUMIFS('NO kostnader'!$O:$O,'NO kostnader'!$C:$C,Aktivitetsbudget!$B42,'NO kostnader'!$A:$A,Aktivitetsbudget!K$4)),(SUMIFS('EU kostnader'!$F:$F,'EU kostnader'!$C:$C,Aktivitetsbudget!$B42,'EU kostnader'!$A:$A,Aktivitetsbudget!K$4)))))</f>
        <v/>
      </c>
      <c r="L42" s="58" t="str">
        <f>IF($B42="","",Z42+AK42+(IF($A42="Norge",(SUMIFS('NO kostnader'!$O:$O,'NO kostnader'!$C:$C,Aktivitetsbudget!$B42,'NO kostnader'!$A:$A,Aktivitetsbudget!L$4)),(SUMIFS('EU kostnader'!$F:$F,'EU kostnader'!$C:$C,Aktivitetsbudget!$B42,'EU kostnader'!$A:$A,Aktivitetsbudget!L$4)))))</f>
        <v/>
      </c>
      <c r="M42" s="58" t="str">
        <f>IF($B42="","",AA42+AL42+(IF($A42="Norge",(SUMIFS('NO kostnader'!$O:$O,'NO kostnader'!$C:$C,Aktivitetsbudget!$B42,'NO kostnader'!$A:$A,Aktivitetsbudget!M$4)),(SUMIFS('EU kostnader'!$F:$F,'EU kostnader'!$C:$C,Aktivitetsbudget!$B42,'EU kostnader'!$A:$A,Aktivitetsbudget!M$4)))))</f>
        <v/>
      </c>
      <c r="R42" s="61">
        <f>IF($S$4="Nei",0,(IF($A42="Norge",(ROUND((((SUMIFS('NO kostnader'!$O:$O,'NO kostnader'!$C:$C,Aktivitetsbudget!$B42,'NO kostnader'!$A:$A,Aktivitetsbudget!R$6,'NO kostnader'!$D:$D,"Personal"))*0.15)),0)),(ROUND((((SUMIFS('EU kostnader'!$F:$F,'EU kostnader'!$C:$C,Aktivitetsbudget!$B42,'EU kostnader'!$A:$A,Aktivitetsbudget!R$6,'EU kostnader'!$D:$D,"Personal"))*0.15)),0)))))</f>
        <v>0</v>
      </c>
      <c r="S42" s="61">
        <f>IF($S$4="Nei",0,(IF($A42="Norge",(ROUND((((SUMIFS('NO kostnader'!$O:$O,'NO kostnader'!$C:$C,Aktivitetsbudget!$B42,'NO kostnader'!$A:$A,Aktivitetsbudget!S$6,'NO kostnader'!$D:$D,"Personal"))*0.15)),0)),(ROUND((((SUMIFS('EU kostnader'!$F:$F,'EU kostnader'!$C:$C,Aktivitetsbudget!$B42,'EU kostnader'!$A:$A,Aktivitetsbudget!S$6,'EU kostnader'!$D:$D,"Personal"))*0.15)),0)))))</f>
        <v>0</v>
      </c>
      <c r="T42" s="61">
        <f>IF($S$4="Nei",0,(IF($A42="Norge",(ROUND((((SUMIFS('NO kostnader'!$O:$O,'NO kostnader'!$C:$C,Aktivitetsbudget!$B42,'NO kostnader'!$A:$A,Aktivitetsbudget!T$6,'NO kostnader'!$D:$D,"Personal"))*0.15)),0)),(ROUND((((SUMIFS('EU kostnader'!$F:$F,'EU kostnader'!$C:$C,Aktivitetsbudget!$B42,'EU kostnader'!$A:$A,Aktivitetsbudget!T$6,'EU kostnader'!$D:$D,"Personal"))*0.15)),0)))))</f>
        <v>0</v>
      </c>
      <c r="U42" s="61">
        <f>IF($S$4="Nei",0,(IF($A42="Norge",(ROUND((((SUMIFS('NO kostnader'!$O:$O,'NO kostnader'!$C:$C,Aktivitetsbudget!$B42,'NO kostnader'!$A:$A,Aktivitetsbudget!U$6,'NO kostnader'!$D:$D,"Personal"))*0.15)),0)),(ROUND((((SUMIFS('EU kostnader'!$F:$F,'EU kostnader'!$C:$C,Aktivitetsbudget!$B42,'EU kostnader'!$A:$A,Aktivitetsbudget!U$6,'EU kostnader'!$D:$D,"Personal"))*0.15)),0)))))</f>
        <v>0</v>
      </c>
      <c r="V42" s="61">
        <f>IF($S$4="Nei",0,(IF($A42="Norge",(ROUND((((SUMIFS('NO kostnader'!$O:$O,'NO kostnader'!$C:$C,Aktivitetsbudget!$B42,'NO kostnader'!$A:$A,Aktivitetsbudget!V$6,'NO kostnader'!$D:$D,"Personal"))*0.15)),0)),(ROUND((((SUMIFS('EU kostnader'!$F:$F,'EU kostnader'!$C:$C,Aktivitetsbudget!$B42,'EU kostnader'!$A:$A,Aktivitetsbudget!V$6,'EU kostnader'!$D:$D,"Personal"))*0.15)),0)))))</f>
        <v>0</v>
      </c>
      <c r="W42" s="61">
        <f>IF($S$4="Nei",0,(IF($A42="Norge",(ROUND((((SUMIFS('NO kostnader'!$O:$O,'NO kostnader'!$C:$C,Aktivitetsbudget!$B42,'NO kostnader'!$A:$A,Aktivitetsbudget!W$6,'NO kostnader'!$D:$D,"Personal"))*0.15)),0)),(ROUND((((SUMIFS('EU kostnader'!$F:$F,'EU kostnader'!$C:$C,Aktivitetsbudget!$B42,'EU kostnader'!$A:$A,Aktivitetsbudget!W$6,'EU kostnader'!$D:$D,"Personal"))*0.15)),0)))))</f>
        <v>0</v>
      </c>
      <c r="X42" s="61">
        <f>IF($S$4="Nei",0,(IF($A42="Norge",(ROUND((((SUMIFS('NO kostnader'!$O:$O,'NO kostnader'!$C:$C,Aktivitetsbudget!$B42,'NO kostnader'!$A:$A,Aktivitetsbudget!X$6,'NO kostnader'!$D:$D,"Personal"))*0.15)),0)),(ROUND((((SUMIFS('EU kostnader'!$F:$F,'EU kostnader'!$C:$C,Aktivitetsbudget!$B42,'EU kostnader'!$A:$A,Aktivitetsbudget!X$6,'EU kostnader'!$D:$D,"Personal"))*0.15)),0)))))</f>
        <v>0</v>
      </c>
      <c r="Y42" s="61">
        <f>IF($S$4="Nei",0,(IF($A42="Norge",(ROUND((((SUMIFS('NO kostnader'!$O:$O,'NO kostnader'!$C:$C,Aktivitetsbudget!$B42,'NO kostnader'!$A:$A,Aktivitetsbudget!Y$6,'NO kostnader'!$D:$D,"Personal"))*0.15)),0)),(ROUND((((SUMIFS('EU kostnader'!$F:$F,'EU kostnader'!$C:$C,Aktivitetsbudget!$B42,'EU kostnader'!$A:$A,Aktivitetsbudget!Y$6,'EU kostnader'!$D:$D,"Personal"))*0.15)),0)))))</f>
        <v>0</v>
      </c>
      <c r="Z42" s="61">
        <f>IF($S$4="Nei",0,(IF($A42="Norge",(ROUND((((SUMIFS('NO kostnader'!$O:$O,'NO kostnader'!$C:$C,Aktivitetsbudget!$B42,'NO kostnader'!$A:$A,Aktivitetsbudget!Z$6,'NO kostnader'!$D:$D,"Personal"))*0.15)),0)),(ROUND((((SUMIFS('EU kostnader'!$F:$F,'EU kostnader'!$C:$C,Aktivitetsbudget!$B42,'EU kostnader'!$A:$A,Aktivitetsbudget!Z$6,'EU kostnader'!$D:$D,"Personal"))*0.15)),0)))))</f>
        <v>0</v>
      </c>
      <c r="AA42" s="61">
        <f>IF($S$4="Nei",0,(IF($A42="Norge",(ROUND((((SUMIFS('NO kostnader'!$O:$O,'NO kostnader'!$C:$C,Aktivitetsbudget!$B42,'NO kostnader'!$A:$A,Aktivitetsbudget!AA$6,'NO kostnader'!$D:$D,"Personal"))*0.15)),0)),(ROUND((((SUMIFS('EU kostnader'!$F:$F,'EU kostnader'!$C:$C,Aktivitetsbudget!$B42,'EU kostnader'!$A:$A,Aktivitetsbudget!AA$6,'EU kostnader'!$D:$D,"Personal"))*0.15)),0)))))</f>
        <v>0</v>
      </c>
      <c r="AC42" s="61">
        <f>IF($AD$4="Nei",0,(IF($A42="Norge",(ROUND((((SUMIFS('NO kostnader'!$O:$O,'NO kostnader'!$C:$C,Aktivitetsbudget!$B42,'NO kostnader'!$A:$A,Aktivitetsbudget!AC$6,'NO kostnader'!$D:$D,"Personal"))*0.06)),0)),(ROUND((((SUMIFS('EU kostnader'!$F:$F,'EU kostnader'!$C:$C,Aktivitetsbudget!$B42,'EU kostnader'!$A:$A,Aktivitetsbudget!AC$6,'EU kostnader'!$D:$D,"Personal"))*0.06)),0)))))</f>
        <v>0</v>
      </c>
      <c r="AD42" s="61">
        <f>IF($AD$4="Nei",0,(IF($A42="Norge",(ROUND((((SUMIFS('NO kostnader'!$O:$O,'NO kostnader'!$C:$C,Aktivitetsbudget!$B42,'NO kostnader'!$A:$A,Aktivitetsbudget!AD$6,'NO kostnader'!$D:$D,"Personal"))*0.06)),0)),(ROUND((((SUMIFS('EU kostnader'!$F:$F,'EU kostnader'!$C:$C,Aktivitetsbudget!$B42,'EU kostnader'!$A:$A,Aktivitetsbudget!AD$6,'EU kostnader'!$D:$D,"Personal"))*0.06)),0)))))</f>
        <v>0</v>
      </c>
      <c r="AE42" s="61">
        <f>IF($AD$4="Nei",0,(IF($A42="Norge",(ROUND((((SUMIFS('NO kostnader'!$O:$O,'NO kostnader'!$C:$C,Aktivitetsbudget!$B42,'NO kostnader'!$A:$A,Aktivitetsbudget!AE$6,'NO kostnader'!$D:$D,"Personal"))*0.06)),0)),(ROUND((((SUMIFS('EU kostnader'!$F:$F,'EU kostnader'!$C:$C,Aktivitetsbudget!$B42,'EU kostnader'!$A:$A,Aktivitetsbudget!AE$6,'EU kostnader'!$D:$D,"Personal"))*0.06)),0)))))</f>
        <v>0</v>
      </c>
      <c r="AF42" s="61">
        <f>IF($AD$4="Nei",0,(IF($A42="Norge",(ROUND((((SUMIFS('NO kostnader'!$O:$O,'NO kostnader'!$C:$C,Aktivitetsbudget!$B42,'NO kostnader'!$A:$A,Aktivitetsbudget!AF$6,'NO kostnader'!$D:$D,"Personal"))*0.06)),0)),(ROUND((((SUMIFS('EU kostnader'!$F:$F,'EU kostnader'!$C:$C,Aktivitetsbudget!$B42,'EU kostnader'!$A:$A,Aktivitetsbudget!AF$6,'EU kostnader'!$D:$D,"Personal"))*0.06)),0)))))</f>
        <v>0</v>
      </c>
      <c r="AG42" s="61">
        <f>IF($AD$4="Nei",0,(IF($A42="Norge",(ROUND((((SUMIFS('NO kostnader'!$O:$O,'NO kostnader'!$C:$C,Aktivitetsbudget!$B42,'NO kostnader'!$A:$A,Aktivitetsbudget!AG$6,'NO kostnader'!$D:$D,"Personal"))*0.06)),0)),(ROUND((((SUMIFS('EU kostnader'!$F:$F,'EU kostnader'!$C:$C,Aktivitetsbudget!$B42,'EU kostnader'!$A:$A,Aktivitetsbudget!AG$6,'EU kostnader'!$D:$D,"Personal"))*0.06)),0)))))</f>
        <v>0</v>
      </c>
      <c r="AH42" s="61">
        <f>IF($AD$4="Nei",0,(IF($A42="Norge",(ROUND((((SUMIFS('NO kostnader'!$O:$O,'NO kostnader'!$C:$C,Aktivitetsbudget!$B42,'NO kostnader'!$A:$A,Aktivitetsbudget!AH$6,'NO kostnader'!$D:$D,"Personal"))*0.06)),0)),(ROUND((((SUMIFS('EU kostnader'!$F:$F,'EU kostnader'!$C:$C,Aktivitetsbudget!$B42,'EU kostnader'!$A:$A,Aktivitetsbudget!AH$6,'EU kostnader'!$D:$D,"Personal"))*0.06)),0)))))</f>
        <v>0</v>
      </c>
      <c r="AI42" s="61">
        <f>IF($AD$4="Nei",0,(IF($A42="Norge",(ROUND((((SUMIFS('NO kostnader'!$O:$O,'NO kostnader'!$C:$C,Aktivitetsbudget!$B42,'NO kostnader'!$A:$A,Aktivitetsbudget!AI$6,'NO kostnader'!$D:$D,"Personal"))*0.06)),0)),(ROUND((((SUMIFS('EU kostnader'!$F:$F,'EU kostnader'!$C:$C,Aktivitetsbudget!$B42,'EU kostnader'!$A:$A,Aktivitetsbudget!AI$6,'EU kostnader'!$D:$D,"Personal"))*0.06)),0)))))</f>
        <v>0</v>
      </c>
      <c r="AJ42" s="61">
        <f>IF($AD$4="Nei",0,(IF($A42="Norge",(ROUND((((SUMIFS('NO kostnader'!$O:$O,'NO kostnader'!$C:$C,Aktivitetsbudget!$B42,'NO kostnader'!$A:$A,Aktivitetsbudget!AJ$6,'NO kostnader'!$D:$D,"Personal"))*0.06)),0)),(ROUND((((SUMIFS('EU kostnader'!$F:$F,'EU kostnader'!$C:$C,Aktivitetsbudget!$B42,'EU kostnader'!$A:$A,Aktivitetsbudget!AJ$6,'EU kostnader'!$D:$D,"Personal"))*0.06)),0)))))</f>
        <v>0</v>
      </c>
      <c r="AK42" s="61">
        <f>IF($AD$4="Nei",0,(IF($A42="Norge",(ROUND((((SUMIFS('NO kostnader'!$O:$O,'NO kostnader'!$C:$C,Aktivitetsbudget!$B42,'NO kostnader'!$A:$A,Aktivitetsbudget!AK$6,'NO kostnader'!$D:$D,"Personal"))*0.06)),0)),(ROUND((((SUMIFS('EU kostnader'!$F:$F,'EU kostnader'!$C:$C,Aktivitetsbudget!$B42,'EU kostnader'!$A:$A,Aktivitetsbudget!AK$6,'EU kostnader'!$D:$D,"Personal"))*0.06)),0)))))</f>
        <v>0</v>
      </c>
      <c r="AL42" s="61">
        <f>IF($AD$4="Nei",0,(IF($A42="Norge",(ROUND((((SUMIFS('NO kostnader'!$O:$O,'NO kostnader'!$C:$C,Aktivitetsbudget!$B42,'NO kostnader'!$A:$A,Aktivitetsbudget!AL$6,'NO kostnader'!$D:$D,"Personal"))*0.06)),0)),(ROUND((((SUMIFS('EU kostnader'!$F:$F,'EU kostnader'!$C:$C,Aktivitetsbudget!$B42,'EU kostnader'!$A:$A,Aktivitetsbudget!AL$6,'EU kostnader'!$D:$D,"Personal"))*0.06)),0)))))</f>
        <v>0</v>
      </c>
    </row>
    <row r="43" spans="1:38" x14ac:dyDescent="0.25">
      <c r="A43" s="56" t="str">
        <f>VLOOKUP(B43,'Set-up'!$BG$35:$BH$79,2,FALSE)</f>
        <v/>
      </c>
      <c r="B43" s="56" t="str">
        <f>IF('Set-up'!BG69="","",'Set-up'!BG69)</f>
        <v/>
      </c>
      <c r="C43" s="57" t="str">
        <f t="shared" si="7"/>
        <v/>
      </c>
      <c r="D43" s="58" t="str">
        <f>IF($B43="","",R43+AC43+(IF($A43="Norge",(SUMIFS('NO kostnader'!$O:$O,'NO kostnader'!$C:$C,Aktivitetsbudget!$B43,'NO kostnader'!$A:$A,Aktivitetsbudget!D$4)),(SUMIFS('EU kostnader'!$F:$F,'EU kostnader'!$C:$C,Aktivitetsbudget!$B43,'EU kostnader'!$A:$A,Aktivitetsbudget!D$4)))))</f>
        <v/>
      </c>
      <c r="E43" s="58" t="str">
        <f>IF($B43="","",S43+AD43+(IF($A43="Norge",(SUMIFS('NO kostnader'!$O:$O,'NO kostnader'!$C:$C,Aktivitetsbudget!$B43,'NO kostnader'!$A:$A,Aktivitetsbudget!E$4)),(SUMIFS('EU kostnader'!$F:$F,'EU kostnader'!$C:$C,Aktivitetsbudget!$B43,'EU kostnader'!$A:$A,Aktivitetsbudget!E$4)))))</f>
        <v/>
      </c>
      <c r="F43" s="58" t="str">
        <f>IF($B43="","",T43+AE43+(IF($A43="Norge",(SUMIFS('NO kostnader'!$O:$O,'NO kostnader'!$C:$C,Aktivitetsbudget!$B43,'NO kostnader'!$A:$A,Aktivitetsbudget!F$4)),(SUMIFS('EU kostnader'!$F:$F,'EU kostnader'!$C:$C,Aktivitetsbudget!$B43,'EU kostnader'!$A:$A,Aktivitetsbudget!F$4)))))</f>
        <v/>
      </c>
      <c r="G43" s="58" t="str">
        <f>IF($B43="","",U43+AF43+(IF($A43="Norge",(SUMIFS('NO kostnader'!$O:$O,'NO kostnader'!$C:$C,Aktivitetsbudget!$B43,'NO kostnader'!$A:$A,Aktivitetsbudget!G$4)),(SUMIFS('EU kostnader'!$F:$F,'EU kostnader'!$C:$C,Aktivitetsbudget!$B43,'EU kostnader'!$A:$A,Aktivitetsbudget!G$4)))))</f>
        <v/>
      </c>
      <c r="H43" s="58" t="str">
        <f>IF($B43="","",V43+AG43+(IF($A43="Norge",(SUMIFS('NO kostnader'!$O:$O,'NO kostnader'!$C:$C,Aktivitetsbudget!$B43,'NO kostnader'!$A:$A,Aktivitetsbudget!H$4)),(SUMIFS('EU kostnader'!$F:$F,'EU kostnader'!$C:$C,Aktivitetsbudget!$B43,'EU kostnader'!$A:$A,Aktivitetsbudget!H$4)))))</f>
        <v/>
      </c>
      <c r="I43" s="58" t="str">
        <f>IF($B43="","",W43+AH43+(IF($A43="Norge",(SUMIFS('NO kostnader'!$O:$O,'NO kostnader'!$C:$C,Aktivitetsbudget!$B43,'NO kostnader'!$A:$A,Aktivitetsbudget!I$4)),(SUMIFS('EU kostnader'!$F:$F,'EU kostnader'!$C:$C,Aktivitetsbudget!$B43,'EU kostnader'!$A:$A,Aktivitetsbudget!I$4)))))</f>
        <v/>
      </c>
      <c r="J43" s="58" t="str">
        <f>IF($B43="","",X43+AI43+(IF($A43="Norge",(SUMIFS('NO kostnader'!$O:$O,'NO kostnader'!$C:$C,Aktivitetsbudget!$B43,'NO kostnader'!$A:$A,Aktivitetsbudget!J$4)),(SUMIFS('EU kostnader'!$F:$F,'EU kostnader'!$C:$C,Aktivitetsbudget!$B43,'EU kostnader'!$A:$A,Aktivitetsbudget!J$4)))))</f>
        <v/>
      </c>
      <c r="K43" s="58" t="str">
        <f>IF($B43="","",Y43+AJ43+(IF($A43="Norge",(SUMIFS('NO kostnader'!$O:$O,'NO kostnader'!$C:$C,Aktivitetsbudget!$B43,'NO kostnader'!$A:$A,Aktivitetsbudget!K$4)),(SUMIFS('EU kostnader'!$F:$F,'EU kostnader'!$C:$C,Aktivitetsbudget!$B43,'EU kostnader'!$A:$A,Aktivitetsbudget!K$4)))))</f>
        <v/>
      </c>
      <c r="L43" s="58" t="str">
        <f>IF($B43="","",Z43+AK43+(IF($A43="Norge",(SUMIFS('NO kostnader'!$O:$O,'NO kostnader'!$C:$C,Aktivitetsbudget!$B43,'NO kostnader'!$A:$A,Aktivitetsbudget!L$4)),(SUMIFS('EU kostnader'!$F:$F,'EU kostnader'!$C:$C,Aktivitetsbudget!$B43,'EU kostnader'!$A:$A,Aktivitetsbudget!L$4)))))</f>
        <v/>
      </c>
      <c r="M43" s="58" t="str">
        <f>IF($B43="","",AA43+AL43+(IF($A43="Norge",(SUMIFS('NO kostnader'!$O:$O,'NO kostnader'!$C:$C,Aktivitetsbudget!$B43,'NO kostnader'!$A:$A,Aktivitetsbudget!M$4)),(SUMIFS('EU kostnader'!$F:$F,'EU kostnader'!$C:$C,Aktivitetsbudget!$B43,'EU kostnader'!$A:$A,Aktivitetsbudget!M$4)))))</f>
        <v/>
      </c>
      <c r="R43" s="61">
        <f>IF($S$4="Nei",0,(IF($A43="Norge",(ROUND((((SUMIFS('NO kostnader'!$O:$O,'NO kostnader'!$C:$C,Aktivitetsbudget!$B43,'NO kostnader'!$A:$A,Aktivitetsbudget!R$6,'NO kostnader'!$D:$D,"Personal"))*0.15)),0)),(ROUND((((SUMIFS('EU kostnader'!$F:$F,'EU kostnader'!$C:$C,Aktivitetsbudget!$B43,'EU kostnader'!$A:$A,Aktivitetsbudget!R$6,'EU kostnader'!$D:$D,"Personal"))*0.15)),0)))))</f>
        <v>0</v>
      </c>
      <c r="S43" s="61">
        <f>IF($S$4="Nei",0,(IF($A43="Norge",(ROUND((((SUMIFS('NO kostnader'!$O:$O,'NO kostnader'!$C:$C,Aktivitetsbudget!$B43,'NO kostnader'!$A:$A,Aktivitetsbudget!S$6,'NO kostnader'!$D:$D,"Personal"))*0.15)),0)),(ROUND((((SUMIFS('EU kostnader'!$F:$F,'EU kostnader'!$C:$C,Aktivitetsbudget!$B43,'EU kostnader'!$A:$A,Aktivitetsbudget!S$6,'EU kostnader'!$D:$D,"Personal"))*0.15)),0)))))</f>
        <v>0</v>
      </c>
      <c r="T43" s="61">
        <f>IF($S$4="Nei",0,(IF($A43="Norge",(ROUND((((SUMIFS('NO kostnader'!$O:$O,'NO kostnader'!$C:$C,Aktivitetsbudget!$B43,'NO kostnader'!$A:$A,Aktivitetsbudget!T$6,'NO kostnader'!$D:$D,"Personal"))*0.15)),0)),(ROUND((((SUMIFS('EU kostnader'!$F:$F,'EU kostnader'!$C:$C,Aktivitetsbudget!$B43,'EU kostnader'!$A:$A,Aktivitetsbudget!T$6,'EU kostnader'!$D:$D,"Personal"))*0.15)),0)))))</f>
        <v>0</v>
      </c>
      <c r="U43" s="61">
        <f>IF($S$4="Nei",0,(IF($A43="Norge",(ROUND((((SUMIFS('NO kostnader'!$O:$O,'NO kostnader'!$C:$C,Aktivitetsbudget!$B43,'NO kostnader'!$A:$A,Aktivitetsbudget!U$6,'NO kostnader'!$D:$D,"Personal"))*0.15)),0)),(ROUND((((SUMIFS('EU kostnader'!$F:$F,'EU kostnader'!$C:$C,Aktivitetsbudget!$B43,'EU kostnader'!$A:$A,Aktivitetsbudget!U$6,'EU kostnader'!$D:$D,"Personal"))*0.15)),0)))))</f>
        <v>0</v>
      </c>
      <c r="V43" s="61">
        <f>IF($S$4="Nei",0,(IF($A43="Norge",(ROUND((((SUMIFS('NO kostnader'!$O:$O,'NO kostnader'!$C:$C,Aktivitetsbudget!$B43,'NO kostnader'!$A:$A,Aktivitetsbudget!V$6,'NO kostnader'!$D:$D,"Personal"))*0.15)),0)),(ROUND((((SUMIFS('EU kostnader'!$F:$F,'EU kostnader'!$C:$C,Aktivitetsbudget!$B43,'EU kostnader'!$A:$A,Aktivitetsbudget!V$6,'EU kostnader'!$D:$D,"Personal"))*0.15)),0)))))</f>
        <v>0</v>
      </c>
      <c r="W43" s="61">
        <f>IF($S$4="Nei",0,(IF($A43="Norge",(ROUND((((SUMIFS('NO kostnader'!$O:$O,'NO kostnader'!$C:$C,Aktivitetsbudget!$B43,'NO kostnader'!$A:$A,Aktivitetsbudget!W$6,'NO kostnader'!$D:$D,"Personal"))*0.15)),0)),(ROUND((((SUMIFS('EU kostnader'!$F:$F,'EU kostnader'!$C:$C,Aktivitetsbudget!$B43,'EU kostnader'!$A:$A,Aktivitetsbudget!W$6,'EU kostnader'!$D:$D,"Personal"))*0.15)),0)))))</f>
        <v>0</v>
      </c>
      <c r="X43" s="61">
        <f>IF($S$4="Nei",0,(IF($A43="Norge",(ROUND((((SUMIFS('NO kostnader'!$O:$O,'NO kostnader'!$C:$C,Aktivitetsbudget!$B43,'NO kostnader'!$A:$A,Aktivitetsbudget!X$6,'NO kostnader'!$D:$D,"Personal"))*0.15)),0)),(ROUND((((SUMIFS('EU kostnader'!$F:$F,'EU kostnader'!$C:$C,Aktivitetsbudget!$B43,'EU kostnader'!$A:$A,Aktivitetsbudget!X$6,'EU kostnader'!$D:$D,"Personal"))*0.15)),0)))))</f>
        <v>0</v>
      </c>
      <c r="Y43" s="61">
        <f>IF($S$4="Nei",0,(IF($A43="Norge",(ROUND((((SUMIFS('NO kostnader'!$O:$O,'NO kostnader'!$C:$C,Aktivitetsbudget!$B43,'NO kostnader'!$A:$A,Aktivitetsbudget!Y$6,'NO kostnader'!$D:$D,"Personal"))*0.15)),0)),(ROUND((((SUMIFS('EU kostnader'!$F:$F,'EU kostnader'!$C:$C,Aktivitetsbudget!$B43,'EU kostnader'!$A:$A,Aktivitetsbudget!Y$6,'EU kostnader'!$D:$D,"Personal"))*0.15)),0)))))</f>
        <v>0</v>
      </c>
      <c r="Z43" s="61">
        <f>IF($S$4="Nei",0,(IF($A43="Norge",(ROUND((((SUMIFS('NO kostnader'!$O:$O,'NO kostnader'!$C:$C,Aktivitetsbudget!$B43,'NO kostnader'!$A:$A,Aktivitetsbudget!Z$6,'NO kostnader'!$D:$D,"Personal"))*0.15)),0)),(ROUND((((SUMIFS('EU kostnader'!$F:$F,'EU kostnader'!$C:$C,Aktivitetsbudget!$B43,'EU kostnader'!$A:$A,Aktivitetsbudget!Z$6,'EU kostnader'!$D:$D,"Personal"))*0.15)),0)))))</f>
        <v>0</v>
      </c>
      <c r="AA43" s="61">
        <f>IF($S$4="Nei",0,(IF($A43="Norge",(ROUND((((SUMIFS('NO kostnader'!$O:$O,'NO kostnader'!$C:$C,Aktivitetsbudget!$B43,'NO kostnader'!$A:$A,Aktivitetsbudget!AA$6,'NO kostnader'!$D:$D,"Personal"))*0.15)),0)),(ROUND((((SUMIFS('EU kostnader'!$F:$F,'EU kostnader'!$C:$C,Aktivitetsbudget!$B43,'EU kostnader'!$A:$A,Aktivitetsbudget!AA$6,'EU kostnader'!$D:$D,"Personal"))*0.15)),0)))))</f>
        <v>0</v>
      </c>
      <c r="AC43" s="61">
        <f>IF($AD$4="Nei",0,(IF($A43="Norge",(ROUND((((SUMIFS('NO kostnader'!$O:$O,'NO kostnader'!$C:$C,Aktivitetsbudget!$B43,'NO kostnader'!$A:$A,Aktivitetsbudget!AC$6,'NO kostnader'!$D:$D,"Personal"))*0.06)),0)),(ROUND((((SUMIFS('EU kostnader'!$F:$F,'EU kostnader'!$C:$C,Aktivitetsbudget!$B43,'EU kostnader'!$A:$A,Aktivitetsbudget!AC$6,'EU kostnader'!$D:$D,"Personal"))*0.06)),0)))))</f>
        <v>0</v>
      </c>
      <c r="AD43" s="61">
        <f>IF($AD$4="Nei",0,(IF($A43="Norge",(ROUND((((SUMIFS('NO kostnader'!$O:$O,'NO kostnader'!$C:$C,Aktivitetsbudget!$B43,'NO kostnader'!$A:$A,Aktivitetsbudget!AD$6,'NO kostnader'!$D:$D,"Personal"))*0.06)),0)),(ROUND((((SUMIFS('EU kostnader'!$F:$F,'EU kostnader'!$C:$C,Aktivitetsbudget!$B43,'EU kostnader'!$A:$A,Aktivitetsbudget!AD$6,'EU kostnader'!$D:$D,"Personal"))*0.06)),0)))))</f>
        <v>0</v>
      </c>
      <c r="AE43" s="61">
        <f>IF($AD$4="Nei",0,(IF($A43="Norge",(ROUND((((SUMIFS('NO kostnader'!$O:$O,'NO kostnader'!$C:$C,Aktivitetsbudget!$B43,'NO kostnader'!$A:$A,Aktivitetsbudget!AE$6,'NO kostnader'!$D:$D,"Personal"))*0.06)),0)),(ROUND((((SUMIFS('EU kostnader'!$F:$F,'EU kostnader'!$C:$C,Aktivitetsbudget!$B43,'EU kostnader'!$A:$A,Aktivitetsbudget!AE$6,'EU kostnader'!$D:$D,"Personal"))*0.06)),0)))))</f>
        <v>0</v>
      </c>
      <c r="AF43" s="61">
        <f>IF($AD$4="Nei",0,(IF($A43="Norge",(ROUND((((SUMIFS('NO kostnader'!$O:$O,'NO kostnader'!$C:$C,Aktivitetsbudget!$B43,'NO kostnader'!$A:$A,Aktivitetsbudget!AF$6,'NO kostnader'!$D:$D,"Personal"))*0.06)),0)),(ROUND((((SUMIFS('EU kostnader'!$F:$F,'EU kostnader'!$C:$C,Aktivitetsbudget!$B43,'EU kostnader'!$A:$A,Aktivitetsbudget!AF$6,'EU kostnader'!$D:$D,"Personal"))*0.06)),0)))))</f>
        <v>0</v>
      </c>
      <c r="AG43" s="61">
        <f>IF($AD$4="Nei",0,(IF($A43="Norge",(ROUND((((SUMIFS('NO kostnader'!$O:$O,'NO kostnader'!$C:$C,Aktivitetsbudget!$B43,'NO kostnader'!$A:$A,Aktivitetsbudget!AG$6,'NO kostnader'!$D:$D,"Personal"))*0.06)),0)),(ROUND((((SUMIFS('EU kostnader'!$F:$F,'EU kostnader'!$C:$C,Aktivitetsbudget!$B43,'EU kostnader'!$A:$A,Aktivitetsbudget!AG$6,'EU kostnader'!$D:$D,"Personal"))*0.06)),0)))))</f>
        <v>0</v>
      </c>
      <c r="AH43" s="61">
        <f>IF($AD$4="Nei",0,(IF($A43="Norge",(ROUND((((SUMIFS('NO kostnader'!$O:$O,'NO kostnader'!$C:$C,Aktivitetsbudget!$B43,'NO kostnader'!$A:$A,Aktivitetsbudget!AH$6,'NO kostnader'!$D:$D,"Personal"))*0.06)),0)),(ROUND((((SUMIFS('EU kostnader'!$F:$F,'EU kostnader'!$C:$C,Aktivitetsbudget!$B43,'EU kostnader'!$A:$A,Aktivitetsbudget!AH$6,'EU kostnader'!$D:$D,"Personal"))*0.06)),0)))))</f>
        <v>0</v>
      </c>
      <c r="AI43" s="61">
        <f>IF($AD$4="Nei",0,(IF($A43="Norge",(ROUND((((SUMIFS('NO kostnader'!$O:$O,'NO kostnader'!$C:$C,Aktivitetsbudget!$B43,'NO kostnader'!$A:$A,Aktivitetsbudget!AI$6,'NO kostnader'!$D:$D,"Personal"))*0.06)),0)),(ROUND((((SUMIFS('EU kostnader'!$F:$F,'EU kostnader'!$C:$C,Aktivitetsbudget!$B43,'EU kostnader'!$A:$A,Aktivitetsbudget!AI$6,'EU kostnader'!$D:$D,"Personal"))*0.06)),0)))))</f>
        <v>0</v>
      </c>
      <c r="AJ43" s="61">
        <f>IF($AD$4="Nei",0,(IF($A43="Norge",(ROUND((((SUMIFS('NO kostnader'!$O:$O,'NO kostnader'!$C:$C,Aktivitetsbudget!$B43,'NO kostnader'!$A:$A,Aktivitetsbudget!AJ$6,'NO kostnader'!$D:$D,"Personal"))*0.06)),0)),(ROUND((((SUMIFS('EU kostnader'!$F:$F,'EU kostnader'!$C:$C,Aktivitetsbudget!$B43,'EU kostnader'!$A:$A,Aktivitetsbudget!AJ$6,'EU kostnader'!$D:$D,"Personal"))*0.06)),0)))))</f>
        <v>0</v>
      </c>
      <c r="AK43" s="61">
        <f>IF($AD$4="Nei",0,(IF($A43="Norge",(ROUND((((SUMIFS('NO kostnader'!$O:$O,'NO kostnader'!$C:$C,Aktivitetsbudget!$B43,'NO kostnader'!$A:$A,Aktivitetsbudget!AK$6,'NO kostnader'!$D:$D,"Personal"))*0.06)),0)),(ROUND((((SUMIFS('EU kostnader'!$F:$F,'EU kostnader'!$C:$C,Aktivitetsbudget!$B43,'EU kostnader'!$A:$A,Aktivitetsbudget!AK$6,'EU kostnader'!$D:$D,"Personal"))*0.06)),0)))))</f>
        <v>0</v>
      </c>
      <c r="AL43" s="61">
        <f>IF($AD$4="Nei",0,(IF($A43="Norge",(ROUND((((SUMIFS('NO kostnader'!$O:$O,'NO kostnader'!$C:$C,Aktivitetsbudget!$B43,'NO kostnader'!$A:$A,Aktivitetsbudget!AL$6,'NO kostnader'!$D:$D,"Personal"))*0.06)),0)),(ROUND((((SUMIFS('EU kostnader'!$F:$F,'EU kostnader'!$C:$C,Aktivitetsbudget!$B43,'EU kostnader'!$A:$A,Aktivitetsbudget!AL$6,'EU kostnader'!$D:$D,"Personal"))*0.06)),0)))))</f>
        <v>0</v>
      </c>
    </row>
    <row r="44" spans="1:38" x14ac:dyDescent="0.25">
      <c r="A44" s="56" t="str">
        <f>VLOOKUP(B44,'Set-up'!$BG$35:$BH$79,2,FALSE)</f>
        <v/>
      </c>
      <c r="B44" s="56" t="str">
        <f>IF('Set-up'!BG70="","",'Set-up'!BG70)</f>
        <v/>
      </c>
      <c r="C44" s="57" t="str">
        <f t="shared" si="7"/>
        <v/>
      </c>
      <c r="D44" s="58" t="str">
        <f>IF($B44="","",R44+AC44+(IF($A44="Norge",(SUMIFS('NO kostnader'!$O:$O,'NO kostnader'!$C:$C,Aktivitetsbudget!$B44,'NO kostnader'!$A:$A,Aktivitetsbudget!D$4)),(SUMIFS('EU kostnader'!$F:$F,'EU kostnader'!$C:$C,Aktivitetsbudget!$B44,'EU kostnader'!$A:$A,Aktivitetsbudget!D$4)))))</f>
        <v/>
      </c>
      <c r="E44" s="58" t="str">
        <f>IF($B44="","",S44+AD44+(IF($A44="Norge",(SUMIFS('NO kostnader'!$O:$O,'NO kostnader'!$C:$C,Aktivitetsbudget!$B44,'NO kostnader'!$A:$A,Aktivitetsbudget!E$4)),(SUMIFS('EU kostnader'!$F:$F,'EU kostnader'!$C:$C,Aktivitetsbudget!$B44,'EU kostnader'!$A:$A,Aktivitetsbudget!E$4)))))</f>
        <v/>
      </c>
      <c r="F44" s="58" t="str">
        <f>IF($B44="","",T44+AE44+(IF($A44="Norge",(SUMIFS('NO kostnader'!$O:$O,'NO kostnader'!$C:$C,Aktivitetsbudget!$B44,'NO kostnader'!$A:$A,Aktivitetsbudget!F$4)),(SUMIFS('EU kostnader'!$F:$F,'EU kostnader'!$C:$C,Aktivitetsbudget!$B44,'EU kostnader'!$A:$A,Aktivitetsbudget!F$4)))))</f>
        <v/>
      </c>
      <c r="G44" s="58" t="str">
        <f>IF($B44="","",U44+AF44+(IF($A44="Norge",(SUMIFS('NO kostnader'!$O:$O,'NO kostnader'!$C:$C,Aktivitetsbudget!$B44,'NO kostnader'!$A:$A,Aktivitetsbudget!G$4)),(SUMIFS('EU kostnader'!$F:$F,'EU kostnader'!$C:$C,Aktivitetsbudget!$B44,'EU kostnader'!$A:$A,Aktivitetsbudget!G$4)))))</f>
        <v/>
      </c>
      <c r="H44" s="58" t="str">
        <f>IF($B44="","",V44+AG44+(IF($A44="Norge",(SUMIFS('NO kostnader'!$O:$O,'NO kostnader'!$C:$C,Aktivitetsbudget!$B44,'NO kostnader'!$A:$A,Aktivitetsbudget!H$4)),(SUMIFS('EU kostnader'!$F:$F,'EU kostnader'!$C:$C,Aktivitetsbudget!$B44,'EU kostnader'!$A:$A,Aktivitetsbudget!H$4)))))</f>
        <v/>
      </c>
      <c r="I44" s="58" t="str">
        <f>IF($B44="","",W44+AH44+(IF($A44="Norge",(SUMIFS('NO kostnader'!$O:$O,'NO kostnader'!$C:$C,Aktivitetsbudget!$B44,'NO kostnader'!$A:$A,Aktivitetsbudget!I$4)),(SUMIFS('EU kostnader'!$F:$F,'EU kostnader'!$C:$C,Aktivitetsbudget!$B44,'EU kostnader'!$A:$A,Aktivitetsbudget!I$4)))))</f>
        <v/>
      </c>
      <c r="J44" s="58" t="str">
        <f>IF($B44="","",X44+AI44+(IF($A44="Norge",(SUMIFS('NO kostnader'!$O:$O,'NO kostnader'!$C:$C,Aktivitetsbudget!$B44,'NO kostnader'!$A:$A,Aktivitetsbudget!J$4)),(SUMIFS('EU kostnader'!$F:$F,'EU kostnader'!$C:$C,Aktivitetsbudget!$B44,'EU kostnader'!$A:$A,Aktivitetsbudget!J$4)))))</f>
        <v/>
      </c>
      <c r="K44" s="58" t="str">
        <f>IF($B44="","",Y44+AJ44+(IF($A44="Norge",(SUMIFS('NO kostnader'!$O:$O,'NO kostnader'!$C:$C,Aktivitetsbudget!$B44,'NO kostnader'!$A:$A,Aktivitetsbudget!K$4)),(SUMIFS('EU kostnader'!$F:$F,'EU kostnader'!$C:$C,Aktivitetsbudget!$B44,'EU kostnader'!$A:$A,Aktivitetsbudget!K$4)))))</f>
        <v/>
      </c>
      <c r="L44" s="58" t="str">
        <f>IF($B44="","",Z44+AK44+(IF($A44="Norge",(SUMIFS('NO kostnader'!$O:$O,'NO kostnader'!$C:$C,Aktivitetsbudget!$B44,'NO kostnader'!$A:$A,Aktivitetsbudget!L$4)),(SUMIFS('EU kostnader'!$F:$F,'EU kostnader'!$C:$C,Aktivitetsbudget!$B44,'EU kostnader'!$A:$A,Aktivitetsbudget!L$4)))))</f>
        <v/>
      </c>
      <c r="M44" s="58" t="str">
        <f>IF($B44="","",AA44+AL44+(IF($A44="Norge",(SUMIFS('NO kostnader'!$O:$O,'NO kostnader'!$C:$C,Aktivitetsbudget!$B44,'NO kostnader'!$A:$A,Aktivitetsbudget!M$4)),(SUMIFS('EU kostnader'!$F:$F,'EU kostnader'!$C:$C,Aktivitetsbudget!$B44,'EU kostnader'!$A:$A,Aktivitetsbudget!M$4)))))</f>
        <v/>
      </c>
      <c r="R44" s="61">
        <f>IF($S$4="Nei",0,(IF($A44="Norge",(ROUND((((SUMIFS('NO kostnader'!$O:$O,'NO kostnader'!$C:$C,Aktivitetsbudget!$B44,'NO kostnader'!$A:$A,Aktivitetsbudget!R$6,'NO kostnader'!$D:$D,"Personal"))*0.15)),0)),(ROUND((((SUMIFS('EU kostnader'!$F:$F,'EU kostnader'!$C:$C,Aktivitetsbudget!$B44,'EU kostnader'!$A:$A,Aktivitetsbudget!R$6,'EU kostnader'!$D:$D,"Personal"))*0.15)),0)))))</f>
        <v>0</v>
      </c>
      <c r="S44" s="61">
        <f>IF($S$4="Nei",0,(IF($A44="Norge",(ROUND((((SUMIFS('NO kostnader'!$O:$O,'NO kostnader'!$C:$C,Aktivitetsbudget!$B44,'NO kostnader'!$A:$A,Aktivitetsbudget!S$6,'NO kostnader'!$D:$D,"Personal"))*0.15)),0)),(ROUND((((SUMIFS('EU kostnader'!$F:$F,'EU kostnader'!$C:$C,Aktivitetsbudget!$B44,'EU kostnader'!$A:$A,Aktivitetsbudget!S$6,'EU kostnader'!$D:$D,"Personal"))*0.15)),0)))))</f>
        <v>0</v>
      </c>
      <c r="T44" s="61">
        <f>IF($S$4="Nei",0,(IF($A44="Norge",(ROUND((((SUMIFS('NO kostnader'!$O:$O,'NO kostnader'!$C:$C,Aktivitetsbudget!$B44,'NO kostnader'!$A:$A,Aktivitetsbudget!T$6,'NO kostnader'!$D:$D,"Personal"))*0.15)),0)),(ROUND((((SUMIFS('EU kostnader'!$F:$F,'EU kostnader'!$C:$C,Aktivitetsbudget!$B44,'EU kostnader'!$A:$A,Aktivitetsbudget!T$6,'EU kostnader'!$D:$D,"Personal"))*0.15)),0)))))</f>
        <v>0</v>
      </c>
      <c r="U44" s="61">
        <f>IF($S$4="Nei",0,(IF($A44="Norge",(ROUND((((SUMIFS('NO kostnader'!$O:$O,'NO kostnader'!$C:$C,Aktivitetsbudget!$B44,'NO kostnader'!$A:$A,Aktivitetsbudget!U$6,'NO kostnader'!$D:$D,"Personal"))*0.15)),0)),(ROUND((((SUMIFS('EU kostnader'!$F:$F,'EU kostnader'!$C:$C,Aktivitetsbudget!$B44,'EU kostnader'!$A:$A,Aktivitetsbudget!U$6,'EU kostnader'!$D:$D,"Personal"))*0.15)),0)))))</f>
        <v>0</v>
      </c>
      <c r="V44" s="61">
        <f>IF($S$4="Nei",0,(IF($A44="Norge",(ROUND((((SUMIFS('NO kostnader'!$O:$O,'NO kostnader'!$C:$C,Aktivitetsbudget!$B44,'NO kostnader'!$A:$A,Aktivitetsbudget!V$6,'NO kostnader'!$D:$D,"Personal"))*0.15)),0)),(ROUND((((SUMIFS('EU kostnader'!$F:$F,'EU kostnader'!$C:$C,Aktivitetsbudget!$B44,'EU kostnader'!$A:$A,Aktivitetsbudget!V$6,'EU kostnader'!$D:$D,"Personal"))*0.15)),0)))))</f>
        <v>0</v>
      </c>
      <c r="W44" s="61">
        <f>IF($S$4="Nei",0,(IF($A44="Norge",(ROUND((((SUMIFS('NO kostnader'!$O:$O,'NO kostnader'!$C:$C,Aktivitetsbudget!$B44,'NO kostnader'!$A:$A,Aktivitetsbudget!W$6,'NO kostnader'!$D:$D,"Personal"))*0.15)),0)),(ROUND((((SUMIFS('EU kostnader'!$F:$F,'EU kostnader'!$C:$C,Aktivitetsbudget!$B44,'EU kostnader'!$A:$A,Aktivitetsbudget!W$6,'EU kostnader'!$D:$D,"Personal"))*0.15)),0)))))</f>
        <v>0</v>
      </c>
      <c r="X44" s="61">
        <f>IF($S$4="Nei",0,(IF($A44="Norge",(ROUND((((SUMIFS('NO kostnader'!$O:$O,'NO kostnader'!$C:$C,Aktivitetsbudget!$B44,'NO kostnader'!$A:$A,Aktivitetsbudget!X$6,'NO kostnader'!$D:$D,"Personal"))*0.15)),0)),(ROUND((((SUMIFS('EU kostnader'!$F:$F,'EU kostnader'!$C:$C,Aktivitetsbudget!$B44,'EU kostnader'!$A:$A,Aktivitetsbudget!X$6,'EU kostnader'!$D:$D,"Personal"))*0.15)),0)))))</f>
        <v>0</v>
      </c>
      <c r="Y44" s="61">
        <f>IF($S$4="Nei",0,(IF($A44="Norge",(ROUND((((SUMIFS('NO kostnader'!$O:$O,'NO kostnader'!$C:$C,Aktivitetsbudget!$B44,'NO kostnader'!$A:$A,Aktivitetsbudget!Y$6,'NO kostnader'!$D:$D,"Personal"))*0.15)),0)),(ROUND((((SUMIFS('EU kostnader'!$F:$F,'EU kostnader'!$C:$C,Aktivitetsbudget!$B44,'EU kostnader'!$A:$A,Aktivitetsbudget!Y$6,'EU kostnader'!$D:$D,"Personal"))*0.15)),0)))))</f>
        <v>0</v>
      </c>
      <c r="Z44" s="61">
        <f>IF($S$4="Nei",0,(IF($A44="Norge",(ROUND((((SUMIFS('NO kostnader'!$O:$O,'NO kostnader'!$C:$C,Aktivitetsbudget!$B44,'NO kostnader'!$A:$A,Aktivitetsbudget!Z$6,'NO kostnader'!$D:$D,"Personal"))*0.15)),0)),(ROUND((((SUMIFS('EU kostnader'!$F:$F,'EU kostnader'!$C:$C,Aktivitetsbudget!$B44,'EU kostnader'!$A:$A,Aktivitetsbudget!Z$6,'EU kostnader'!$D:$D,"Personal"))*0.15)),0)))))</f>
        <v>0</v>
      </c>
      <c r="AA44" s="61">
        <f>IF($S$4="Nei",0,(IF($A44="Norge",(ROUND((((SUMIFS('NO kostnader'!$O:$O,'NO kostnader'!$C:$C,Aktivitetsbudget!$B44,'NO kostnader'!$A:$A,Aktivitetsbudget!AA$6,'NO kostnader'!$D:$D,"Personal"))*0.15)),0)),(ROUND((((SUMIFS('EU kostnader'!$F:$F,'EU kostnader'!$C:$C,Aktivitetsbudget!$B44,'EU kostnader'!$A:$A,Aktivitetsbudget!AA$6,'EU kostnader'!$D:$D,"Personal"))*0.15)),0)))))</f>
        <v>0</v>
      </c>
      <c r="AC44" s="61">
        <f>IF($AD$4="Nei",0,(IF($A44="Norge",(ROUND((((SUMIFS('NO kostnader'!$O:$O,'NO kostnader'!$C:$C,Aktivitetsbudget!$B44,'NO kostnader'!$A:$A,Aktivitetsbudget!AC$6,'NO kostnader'!$D:$D,"Personal"))*0.06)),0)),(ROUND((((SUMIFS('EU kostnader'!$F:$F,'EU kostnader'!$C:$C,Aktivitetsbudget!$B44,'EU kostnader'!$A:$A,Aktivitetsbudget!AC$6,'EU kostnader'!$D:$D,"Personal"))*0.06)),0)))))</f>
        <v>0</v>
      </c>
      <c r="AD44" s="61">
        <f>IF($AD$4="Nei",0,(IF($A44="Norge",(ROUND((((SUMIFS('NO kostnader'!$O:$O,'NO kostnader'!$C:$C,Aktivitetsbudget!$B44,'NO kostnader'!$A:$A,Aktivitetsbudget!AD$6,'NO kostnader'!$D:$D,"Personal"))*0.06)),0)),(ROUND((((SUMIFS('EU kostnader'!$F:$F,'EU kostnader'!$C:$C,Aktivitetsbudget!$B44,'EU kostnader'!$A:$A,Aktivitetsbudget!AD$6,'EU kostnader'!$D:$D,"Personal"))*0.06)),0)))))</f>
        <v>0</v>
      </c>
      <c r="AE44" s="61">
        <f>IF($AD$4="Nei",0,(IF($A44="Norge",(ROUND((((SUMIFS('NO kostnader'!$O:$O,'NO kostnader'!$C:$C,Aktivitetsbudget!$B44,'NO kostnader'!$A:$A,Aktivitetsbudget!AE$6,'NO kostnader'!$D:$D,"Personal"))*0.06)),0)),(ROUND((((SUMIFS('EU kostnader'!$F:$F,'EU kostnader'!$C:$C,Aktivitetsbudget!$B44,'EU kostnader'!$A:$A,Aktivitetsbudget!AE$6,'EU kostnader'!$D:$D,"Personal"))*0.06)),0)))))</f>
        <v>0</v>
      </c>
      <c r="AF44" s="61">
        <f>IF($AD$4="Nei",0,(IF($A44="Norge",(ROUND((((SUMIFS('NO kostnader'!$O:$O,'NO kostnader'!$C:$C,Aktivitetsbudget!$B44,'NO kostnader'!$A:$A,Aktivitetsbudget!AF$6,'NO kostnader'!$D:$D,"Personal"))*0.06)),0)),(ROUND((((SUMIFS('EU kostnader'!$F:$F,'EU kostnader'!$C:$C,Aktivitetsbudget!$B44,'EU kostnader'!$A:$A,Aktivitetsbudget!AF$6,'EU kostnader'!$D:$D,"Personal"))*0.06)),0)))))</f>
        <v>0</v>
      </c>
      <c r="AG44" s="61">
        <f>IF($AD$4="Nei",0,(IF($A44="Norge",(ROUND((((SUMIFS('NO kostnader'!$O:$O,'NO kostnader'!$C:$C,Aktivitetsbudget!$B44,'NO kostnader'!$A:$A,Aktivitetsbudget!AG$6,'NO kostnader'!$D:$D,"Personal"))*0.06)),0)),(ROUND((((SUMIFS('EU kostnader'!$F:$F,'EU kostnader'!$C:$C,Aktivitetsbudget!$B44,'EU kostnader'!$A:$A,Aktivitetsbudget!AG$6,'EU kostnader'!$D:$D,"Personal"))*0.06)),0)))))</f>
        <v>0</v>
      </c>
      <c r="AH44" s="61">
        <f>IF($AD$4="Nei",0,(IF($A44="Norge",(ROUND((((SUMIFS('NO kostnader'!$O:$O,'NO kostnader'!$C:$C,Aktivitetsbudget!$B44,'NO kostnader'!$A:$A,Aktivitetsbudget!AH$6,'NO kostnader'!$D:$D,"Personal"))*0.06)),0)),(ROUND((((SUMIFS('EU kostnader'!$F:$F,'EU kostnader'!$C:$C,Aktivitetsbudget!$B44,'EU kostnader'!$A:$A,Aktivitetsbudget!AH$6,'EU kostnader'!$D:$D,"Personal"))*0.06)),0)))))</f>
        <v>0</v>
      </c>
      <c r="AI44" s="61">
        <f>IF($AD$4="Nei",0,(IF($A44="Norge",(ROUND((((SUMIFS('NO kostnader'!$O:$O,'NO kostnader'!$C:$C,Aktivitetsbudget!$B44,'NO kostnader'!$A:$A,Aktivitetsbudget!AI$6,'NO kostnader'!$D:$D,"Personal"))*0.06)),0)),(ROUND((((SUMIFS('EU kostnader'!$F:$F,'EU kostnader'!$C:$C,Aktivitetsbudget!$B44,'EU kostnader'!$A:$A,Aktivitetsbudget!AI$6,'EU kostnader'!$D:$D,"Personal"))*0.06)),0)))))</f>
        <v>0</v>
      </c>
      <c r="AJ44" s="61">
        <f>IF($AD$4="Nei",0,(IF($A44="Norge",(ROUND((((SUMIFS('NO kostnader'!$O:$O,'NO kostnader'!$C:$C,Aktivitetsbudget!$B44,'NO kostnader'!$A:$A,Aktivitetsbudget!AJ$6,'NO kostnader'!$D:$D,"Personal"))*0.06)),0)),(ROUND((((SUMIFS('EU kostnader'!$F:$F,'EU kostnader'!$C:$C,Aktivitetsbudget!$B44,'EU kostnader'!$A:$A,Aktivitetsbudget!AJ$6,'EU kostnader'!$D:$D,"Personal"))*0.06)),0)))))</f>
        <v>0</v>
      </c>
      <c r="AK44" s="61">
        <f>IF($AD$4="Nei",0,(IF($A44="Norge",(ROUND((((SUMIFS('NO kostnader'!$O:$O,'NO kostnader'!$C:$C,Aktivitetsbudget!$B44,'NO kostnader'!$A:$A,Aktivitetsbudget!AK$6,'NO kostnader'!$D:$D,"Personal"))*0.06)),0)),(ROUND((((SUMIFS('EU kostnader'!$F:$F,'EU kostnader'!$C:$C,Aktivitetsbudget!$B44,'EU kostnader'!$A:$A,Aktivitetsbudget!AK$6,'EU kostnader'!$D:$D,"Personal"))*0.06)),0)))))</f>
        <v>0</v>
      </c>
      <c r="AL44" s="61">
        <f>IF($AD$4="Nei",0,(IF($A44="Norge",(ROUND((((SUMIFS('NO kostnader'!$O:$O,'NO kostnader'!$C:$C,Aktivitetsbudget!$B44,'NO kostnader'!$A:$A,Aktivitetsbudget!AL$6,'NO kostnader'!$D:$D,"Personal"))*0.06)),0)),(ROUND((((SUMIFS('EU kostnader'!$F:$F,'EU kostnader'!$C:$C,Aktivitetsbudget!$B44,'EU kostnader'!$A:$A,Aktivitetsbudget!AL$6,'EU kostnader'!$D:$D,"Personal"))*0.06)),0)))))</f>
        <v>0</v>
      </c>
    </row>
    <row r="45" spans="1:38" x14ac:dyDescent="0.25">
      <c r="A45" s="56" t="str">
        <f>VLOOKUP(B45,'Set-up'!$BG$35:$BH$79,2,FALSE)</f>
        <v/>
      </c>
      <c r="B45" s="56" t="str">
        <f>IF('Set-up'!BG71="","",'Set-up'!BG71)</f>
        <v/>
      </c>
      <c r="C45" s="57" t="str">
        <f t="shared" si="7"/>
        <v/>
      </c>
      <c r="D45" s="58" t="str">
        <f>IF($B45="","",R45+AC45+(IF($A45="Norge",(SUMIFS('NO kostnader'!$O:$O,'NO kostnader'!$C:$C,Aktivitetsbudget!$B45,'NO kostnader'!$A:$A,Aktivitetsbudget!D$4)),(SUMIFS('EU kostnader'!$F:$F,'EU kostnader'!$C:$C,Aktivitetsbudget!$B45,'EU kostnader'!$A:$A,Aktivitetsbudget!D$4)))))</f>
        <v/>
      </c>
      <c r="E45" s="58" t="str">
        <f>IF($B45="","",S45+AD45+(IF($A45="Norge",(SUMIFS('NO kostnader'!$O:$O,'NO kostnader'!$C:$C,Aktivitetsbudget!$B45,'NO kostnader'!$A:$A,Aktivitetsbudget!E$4)),(SUMIFS('EU kostnader'!$F:$F,'EU kostnader'!$C:$C,Aktivitetsbudget!$B45,'EU kostnader'!$A:$A,Aktivitetsbudget!E$4)))))</f>
        <v/>
      </c>
      <c r="F45" s="58" t="str">
        <f>IF($B45="","",T45+AE45+(IF($A45="Norge",(SUMIFS('NO kostnader'!$O:$O,'NO kostnader'!$C:$C,Aktivitetsbudget!$B45,'NO kostnader'!$A:$A,Aktivitetsbudget!F$4)),(SUMIFS('EU kostnader'!$F:$F,'EU kostnader'!$C:$C,Aktivitetsbudget!$B45,'EU kostnader'!$A:$A,Aktivitetsbudget!F$4)))))</f>
        <v/>
      </c>
      <c r="G45" s="58" t="str">
        <f>IF($B45="","",U45+AF45+(IF($A45="Norge",(SUMIFS('NO kostnader'!$O:$O,'NO kostnader'!$C:$C,Aktivitetsbudget!$B45,'NO kostnader'!$A:$A,Aktivitetsbudget!G$4)),(SUMIFS('EU kostnader'!$F:$F,'EU kostnader'!$C:$C,Aktivitetsbudget!$B45,'EU kostnader'!$A:$A,Aktivitetsbudget!G$4)))))</f>
        <v/>
      </c>
      <c r="H45" s="58" t="str">
        <f>IF($B45="","",V45+AG45+(IF($A45="Norge",(SUMIFS('NO kostnader'!$O:$O,'NO kostnader'!$C:$C,Aktivitetsbudget!$B45,'NO kostnader'!$A:$A,Aktivitetsbudget!H$4)),(SUMIFS('EU kostnader'!$F:$F,'EU kostnader'!$C:$C,Aktivitetsbudget!$B45,'EU kostnader'!$A:$A,Aktivitetsbudget!H$4)))))</f>
        <v/>
      </c>
      <c r="I45" s="58" t="str">
        <f>IF($B45="","",W45+AH45+(IF($A45="Norge",(SUMIFS('NO kostnader'!$O:$O,'NO kostnader'!$C:$C,Aktivitetsbudget!$B45,'NO kostnader'!$A:$A,Aktivitetsbudget!I$4)),(SUMIFS('EU kostnader'!$F:$F,'EU kostnader'!$C:$C,Aktivitetsbudget!$B45,'EU kostnader'!$A:$A,Aktivitetsbudget!I$4)))))</f>
        <v/>
      </c>
      <c r="J45" s="58" t="str">
        <f>IF($B45="","",X45+AI45+(IF($A45="Norge",(SUMIFS('NO kostnader'!$O:$O,'NO kostnader'!$C:$C,Aktivitetsbudget!$B45,'NO kostnader'!$A:$A,Aktivitetsbudget!J$4)),(SUMIFS('EU kostnader'!$F:$F,'EU kostnader'!$C:$C,Aktivitetsbudget!$B45,'EU kostnader'!$A:$A,Aktivitetsbudget!J$4)))))</f>
        <v/>
      </c>
      <c r="K45" s="58" t="str">
        <f>IF($B45="","",Y45+AJ45+(IF($A45="Norge",(SUMIFS('NO kostnader'!$O:$O,'NO kostnader'!$C:$C,Aktivitetsbudget!$B45,'NO kostnader'!$A:$A,Aktivitetsbudget!K$4)),(SUMIFS('EU kostnader'!$F:$F,'EU kostnader'!$C:$C,Aktivitetsbudget!$B45,'EU kostnader'!$A:$A,Aktivitetsbudget!K$4)))))</f>
        <v/>
      </c>
      <c r="L45" s="58" t="str">
        <f>IF($B45="","",Z45+AK45+(IF($A45="Norge",(SUMIFS('NO kostnader'!$O:$O,'NO kostnader'!$C:$C,Aktivitetsbudget!$B45,'NO kostnader'!$A:$A,Aktivitetsbudget!L$4)),(SUMIFS('EU kostnader'!$F:$F,'EU kostnader'!$C:$C,Aktivitetsbudget!$B45,'EU kostnader'!$A:$A,Aktivitetsbudget!L$4)))))</f>
        <v/>
      </c>
      <c r="M45" s="58" t="str">
        <f>IF($B45="","",AA45+AL45+(IF($A45="Norge",(SUMIFS('NO kostnader'!$O:$O,'NO kostnader'!$C:$C,Aktivitetsbudget!$B45,'NO kostnader'!$A:$A,Aktivitetsbudget!M$4)),(SUMIFS('EU kostnader'!$F:$F,'EU kostnader'!$C:$C,Aktivitetsbudget!$B45,'EU kostnader'!$A:$A,Aktivitetsbudget!M$4)))))</f>
        <v/>
      </c>
      <c r="R45" s="61">
        <f>IF($S$4="Nei",0,(IF($A45="Norge",(ROUND((((SUMIFS('NO kostnader'!$O:$O,'NO kostnader'!$C:$C,Aktivitetsbudget!$B45,'NO kostnader'!$A:$A,Aktivitetsbudget!R$6,'NO kostnader'!$D:$D,"Personal"))*0.15)),0)),(ROUND((((SUMIFS('EU kostnader'!$F:$F,'EU kostnader'!$C:$C,Aktivitetsbudget!$B45,'EU kostnader'!$A:$A,Aktivitetsbudget!R$6,'EU kostnader'!$D:$D,"Personal"))*0.15)),0)))))</f>
        <v>0</v>
      </c>
      <c r="S45" s="61">
        <f>IF($S$4="Nei",0,(IF($A45="Norge",(ROUND((((SUMIFS('NO kostnader'!$O:$O,'NO kostnader'!$C:$C,Aktivitetsbudget!$B45,'NO kostnader'!$A:$A,Aktivitetsbudget!S$6,'NO kostnader'!$D:$D,"Personal"))*0.15)),0)),(ROUND((((SUMIFS('EU kostnader'!$F:$F,'EU kostnader'!$C:$C,Aktivitetsbudget!$B45,'EU kostnader'!$A:$A,Aktivitetsbudget!S$6,'EU kostnader'!$D:$D,"Personal"))*0.15)),0)))))</f>
        <v>0</v>
      </c>
      <c r="T45" s="61">
        <f>IF($S$4="Nei",0,(IF($A45="Norge",(ROUND((((SUMIFS('NO kostnader'!$O:$O,'NO kostnader'!$C:$C,Aktivitetsbudget!$B45,'NO kostnader'!$A:$A,Aktivitetsbudget!T$6,'NO kostnader'!$D:$D,"Personal"))*0.15)),0)),(ROUND((((SUMIFS('EU kostnader'!$F:$F,'EU kostnader'!$C:$C,Aktivitetsbudget!$B45,'EU kostnader'!$A:$A,Aktivitetsbudget!T$6,'EU kostnader'!$D:$D,"Personal"))*0.15)),0)))))</f>
        <v>0</v>
      </c>
      <c r="U45" s="61">
        <f>IF($S$4="Nei",0,(IF($A45="Norge",(ROUND((((SUMIFS('NO kostnader'!$O:$O,'NO kostnader'!$C:$C,Aktivitetsbudget!$B45,'NO kostnader'!$A:$A,Aktivitetsbudget!U$6,'NO kostnader'!$D:$D,"Personal"))*0.15)),0)),(ROUND((((SUMIFS('EU kostnader'!$F:$F,'EU kostnader'!$C:$C,Aktivitetsbudget!$B45,'EU kostnader'!$A:$A,Aktivitetsbudget!U$6,'EU kostnader'!$D:$D,"Personal"))*0.15)),0)))))</f>
        <v>0</v>
      </c>
      <c r="V45" s="61">
        <f>IF($S$4="Nei",0,(IF($A45="Norge",(ROUND((((SUMIFS('NO kostnader'!$O:$O,'NO kostnader'!$C:$C,Aktivitetsbudget!$B45,'NO kostnader'!$A:$A,Aktivitetsbudget!V$6,'NO kostnader'!$D:$D,"Personal"))*0.15)),0)),(ROUND((((SUMIFS('EU kostnader'!$F:$F,'EU kostnader'!$C:$C,Aktivitetsbudget!$B45,'EU kostnader'!$A:$A,Aktivitetsbudget!V$6,'EU kostnader'!$D:$D,"Personal"))*0.15)),0)))))</f>
        <v>0</v>
      </c>
      <c r="W45" s="61">
        <f>IF($S$4="Nei",0,(IF($A45="Norge",(ROUND((((SUMIFS('NO kostnader'!$O:$O,'NO kostnader'!$C:$C,Aktivitetsbudget!$B45,'NO kostnader'!$A:$A,Aktivitetsbudget!W$6,'NO kostnader'!$D:$D,"Personal"))*0.15)),0)),(ROUND((((SUMIFS('EU kostnader'!$F:$F,'EU kostnader'!$C:$C,Aktivitetsbudget!$B45,'EU kostnader'!$A:$A,Aktivitetsbudget!W$6,'EU kostnader'!$D:$D,"Personal"))*0.15)),0)))))</f>
        <v>0</v>
      </c>
      <c r="X45" s="61">
        <f>IF($S$4="Nei",0,(IF($A45="Norge",(ROUND((((SUMIFS('NO kostnader'!$O:$O,'NO kostnader'!$C:$C,Aktivitetsbudget!$B45,'NO kostnader'!$A:$A,Aktivitetsbudget!X$6,'NO kostnader'!$D:$D,"Personal"))*0.15)),0)),(ROUND((((SUMIFS('EU kostnader'!$F:$F,'EU kostnader'!$C:$C,Aktivitetsbudget!$B45,'EU kostnader'!$A:$A,Aktivitetsbudget!X$6,'EU kostnader'!$D:$D,"Personal"))*0.15)),0)))))</f>
        <v>0</v>
      </c>
      <c r="Y45" s="61">
        <f>IF($S$4="Nei",0,(IF($A45="Norge",(ROUND((((SUMIFS('NO kostnader'!$O:$O,'NO kostnader'!$C:$C,Aktivitetsbudget!$B45,'NO kostnader'!$A:$A,Aktivitetsbudget!Y$6,'NO kostnader'!$D:$D,"Personal"))*0.15)),0)),(ROUND((((SUMIFS('EU kostnader'!$F:$F,'EU kostnader'!$C:$C,Aktivitetsbudget!$B45,'EU kostnader'!$A:$A,Aktivitetsbudget!Y$6,'EU kostnader'!$D:$D,"Personal"))*0.15)),0)))))</f>
        <v>0</v>
      </c>
      <c r="Z45" s="61">
        <f>IF($S$4="Nei",0,(IF($A45="Norge",(ROUND((((SUMIFS('NO kostnader'!$O:$O,'NO kostnader'!$C:$C,Aktivitetsbudget!$B45,'NO kostnader'!$A:$A,Aktivitetsbudget!Z$6,'NO kostnader'!$D:$D,"Personal"))*0.15)),0)),(ROUND((((SUMIFS('EU kostnader'!$F:$F,'EU kostnader'!$C:$C,Aktivitetsbudget!$B45,'EU kostnader'!$A:$A,Aktivitetsbudget!Z$6,'EU kostnader'!$D:$D,"Personal"))*0.15)),0)))))</f>
        <v>0</v>
      </c>
      <c r="AA45" s="61">
        <f>IF($S$4="Nei",0,(IF($A45="Norge",(ROUND((((SUMIFS('NO kostnader'!$O:$O,'NO kostnader'!$C:$C,Aktivitetsbudget!$B45,'NO kostnader'!$A:$A,Aktivitetsbudget!AA$6,'NO kostnader'!$D:$D,"Personal"))*0.15)),0)),(ROUND((((SUMIFS('EU kostnader'!$F:$F,'EU kostnader'!$C:$C,Aktivitetsbudget!$B45,'EU kostnader'!$A:$A,Aktivitetsbudget!AA$6,'EU kostnader'!$D:$D,"Personal"))*0.15)),0)))))</f>
        <v>0</v>
      </c>
      <c r="AC45" s="61">
        <f>IF($AD$4="Nei",0,(IF($A45="Norge",(ROUND((((SUMIFS('NO kostnader'!$O:$O,'NO kostnader'!$C:$C,Aktivitetsbudget!$B45,'NO kostnader'!$A:$A,Aktivitetsbudget!AC$6,'NO kostnader'!$D:$D,"Personal"))*0.06)),0)),(ROUND((((SUMIFS('EU kostnader'!$F:$F,'EU kostnader'!$C:$C,Aktivitetsbudget!$B45,'EU kostnader'!$A:$A,Aktivitetsbudget!AC$6,'EU kostnader'!$D:$D,"Personal"))*0.06)),0)))))</f>
        <v>0</v>
      </c>
      <c r="AD45" s="61">
        <f>IF($AD$4="Nei",0,(IF($A45="Norge",(ROUND((((SUMIFS('NO kostnader'!$O:$O,'NO kostnader'!$C:$C,Aktivitetsbudget!$B45,'NO kostnader'!$A:$A,Aktivitetsbudget!AD$6,'NO kostnader'!$D:$D,"Personal"))*0.06)),0)),(ROUND((((SUMIFS('EU kostnader'!$F:$F,'EU kostnader'!$C:$C,Aktivitetsbudget!$B45,'EU kostnader'!$A:$A,Aktivitetsbudget!AD$6,'EU kostnader'!$D:$D,"Personal"))*0.06)),0)))))</f>
        <v>0</v>
      </c>
      <c r="AE45" s="61">
        <f>IF($AD$4="Nei",0,(IF($A45="Norge",(ROUND((((SUMIFS('NO kostnader'!$O:$O,'NO kostnader'!$C:$C,Aktivitetsbudget!$B45,'NO kostnader'!$A:$A,Aktivitetsbudget!AE$6,'NO kostnader'!$D:$D,"Personal"))*0.06)),0)),(ROUND((((SUMIFS('EU kostnader'!$F:$F,'EU kostnader'!$C:$C,Aktivitetsbudget!$B45,'EU kostnader'!$A:$A,Aktivitetsbudget!AE$6,'EU kostnader'!$D:$D,"Personal"))*0.06)),0)))))</f>
        <v>0</v>
      </c>
      <c r="AF45" s="61">
        <f>IF($AD$4="Nei",0,(IF($A45="Norge",(ROUND((((SUMIFS('NO kostnader'!$O:$O,'NO kostnader'!$C:$C,Aktivitetsbudget!$B45,'NO kostnader'!$A:$A,Aktivitetsbudget!AF$6,'NO kostnader'!$D:$D,"Personal"))*0.06)),0)),(ROUND((((SUMIFS('EU kostnader'!$F:$F,'EU kostnader'!$C:$C,Aktivitetsbudget!$B45,'EU kostnader'!$A:$A,Aktivitetsbudget!AF$6,'EU kostnader'!$D:$D,"Personal"))*0.06)),0)))))</f>
        <v>0</v>
      </c>
      <c r="AG45" s="61">
        <f>IF($AD$4="Nei",0,(IF($A45="Norge",(ROUND((((SUMIFS('NO kostnader'!$O:$O,'NO kostnader'!$C:$C,Aktivitetsbudget!$B45,'NO kostnader'!$A:$A,Aktivitetsbudget!AG$6,'NO kostnader'!$D:$D,"Personal"))*0.06)),0)),(ROUND((((SUMIFS('EU kostnader'!$F:$F,'EU kostnader'!$C:$C,Aktivitetsbudget!$B45,'EU kostnader'!$A:$A,Aktivitetsbudget!AG$6,'EU kostnader'!$D:$D,"Personal"))*0.06)),0)))))</f>
        <v>0</v>
      </c>
      <c r="AH45" s="61">
        <f>IF($AD$4="Nei",0,(IF($A45="Norge",(ROUND((((SUMIFS('NO kostnader'!$O:$O,'NO kostnader'!$C:$C,Aktivitetsbudget!$B45,'NO kostnader'!$A:$A,Aktivitetsbudget!AH$6,'NO kostnader'!$D:$D,"Personal"))*0.06)),0)),(ROUND((((SUMIFS('EU kostnader'!$F:$F,'EU kostnader'!$C:$C,Aktivitetsbudget!$B45,'EU kostnader'!$A:$A,Aktivitetsbudget!AH$6,'EU kostnader'!$D:$D,"Personal"))*0.06)),0)))))</f>
        <v>0</v>
      </c>
      <c r="AI45" s="61">
        <f>IF($AD$4="Nei",0,(IF($A45="Norge",(ROUND((((SUMIFS('NO kostnader'!$O:$O,'NO kostnader'!$C:$C,Aktivitetsbudget!$B45,'NO kostnader'!$A:$A,Aktivitetsbudget!AI$6,'NO kostnader'!$D:$D,"Personal"))*0.06)),0)),(ROUND((((SUMIFS('EU kostnader'!$F:$F,'EU kostnader'!$C:$C,Aktivitetsbudget!$B45,'EU kostnader'!$A:$A,Aktivitetsbudget!AI$6,'EU kostnader'!$D:$D,"Personal"))*0.06)),0)))))</f>
        <v>0</v>
      </c>
      <c r="AJ45" s="61">
        <f>IF($AD$4="Nei",0,(IF($A45="Norge",(ROUND((((SUMIFS('NO kostnader'!$O:$O,'NO kostnader'!$C:$C,Aktivitetsbudget!$B45,'NO kostnader'!$A:$A,Aktivitetsbudget!AJ$6,'NO kostnader'!$D:$D,"Personal"))*0.06)),0)),(ROUND((((SUMIFS('EU kostnader'!$F:$F,'EU kostnader'!$C:$C,Aktivitetsbudget!$B45,'EU kostnader'!$A:$A,Aktivitetsbudget!AJ$6,'EU kostnader'!$D:$D,"Personal"))*0.06)),0)))))</f>
        <v>0</v>
      </c>
      <c r="AK45" s="61">
        <f>IF($AD$4="Nei",0,(IF($A45="Norge",(ROUND((((SUMIFS('NO kostnader'!$O:$O,'NO kostnader'!$C:$C,Aktivitetsbudget!$B45,'NO kostnader'!$A:$A,Aktivitetsbudget!AK$6,'NO kostnader'!$D:$D,"Personal"))*0.06)),0)),(ROUND((((SUMIFS('EU kostnader'!$F:$F,'EU kostnader'!$C:$C,Aktivitetsbudget!$B45,'EU kostnader'!$A:$A,Aktivitetsbudget!AK$6,'EU kostnader'!$D:$D,"Personal"))*0.06)),0)))))</f>
        <v>0</v>
      </c>
      <c r="AL45" s="61">
        <f>IF($AD$4="Nei",0,(IF($A45="Norge",(ROUND((((SUMIFS('NO kostnader'!$O:$O,'NO kostnader'!$C:$C,Aktivitetsbudget!$B45,'NO kostnader'!$A:$A,Aktivitetsbudget!AL$6,'NO kostnader'!$D:$D,"Personal"))*0.06)),0)),(ROUND((((SUMIFS('EU kostnader'!$F:$F,'EU kostnader'!$C:$C,Aktivitetsbudget!$B45,'EU kostnader'!$A:$A,Aktivitetsbudget!AL$6,'EU kostnader'!$D:$D,"Personal"))*0.06)),0)))))</f>
        <v>0</v>
      </c>
    </row>
    <row r="46" spans="1:38" x14ac:dyDescent="0.25">
      <c r="A46" s="56" t="str">
        <f>VLOOKUP(B46,'Set-up'!$BG$35:$BH$79,2,FALSE)</f>
        <v/>
      </c>
      <c r="B46" s="56" t="str">
        <f>IF('Set-up'!BG72="","",'Set-up'!BG72)</f>
        <v/>
      </c>
      <c r="C46" s="57" t="str">
        <f t="shared" si="7"/>
        <v/>
      </c>
      <c r="D46" s="58" t="str">
        <f>IF($B46="","",R46+AC46+(IF($A46="Norge",(SUMIFS('NO kostnader'!$O:$O,'NO kostnader'!$C:$C,Aktivitetsbudget!$B46,'NO kostnader'!$A:$A,Aktivitetsbudget!D$4)),(SUMIFS('EU kostnader'!$F:$F,'EU kostnader'!$C:$C,Aktivitetsbudget!$B46,'EU kostnader'!$A:$A,Aktivitetsbudget!D$4)))))</f>
        <v/>
      </c>
      <c r="E46" s="58" t="str">
        <f>IF($B46="","",S46+AD46+(IF($A46="Norge",(SUMIFS('NO kostnader'!$O:$O,'NO kostnader'!$C:$C,Aktivitetsbudget!$B46,'NO kostnader'!$A:$A,Aktivitetsbudget!E$4)),(SUMIFS('EU kostnader'!$F:$F,'EU kostnader'!$C:$C,Aktivitetsbudget!$B46,'EU kostnader'!$A:$A,Aktivitetsbudget!E$4)))))</f>
        <v/>
      </c>
      <c r="F46" s="58" t="str">
        <f>IF($B46="","",T46+AE46+(IF($A46="Norge",(SUMIFS('NO kostnader'!$O:$O,'NO kostnader'!$C:$C,Aktivitetsbudget!$B46,'NO kostnader'!$A:$A,Aktivitetsbudget!F$4)),(SUMIFS('EU kostnader'!$F:$F,'EU kostnader'!$C:$C,Aktivitetsbudget!$B46,'EU kostnader'!$A:$A,Aktivitetsbudget!F$4)))))</f>
        <v/>
      </c>
      <c r="G46" s="58" t="str">
        <f>IF($B46="","",U46+AF46+(IF($A46="Norge",(SUMIFS('NO kostnader'!$O:$O,'NO kostnader'!$C:$C,Aktivitetsbudget!$B46,'NO kostnader'!$A:$A,Aktivitetsbudget!G$4)),(SUMIFS('EU kostnader'!$F:$F,'EU kostnader'!$C:$C,Aktivitetsbudget!$B46,'EU kostnader'!$A:$A,Aktivitetsbudget!G$4)))))</f>
        <v/>
      </c>
      <c r="H46" s="58" t="str">
        <f>IF($B46="","",V46+AG46+(IF($A46="Norge",(SUMIFS('NO kostnader'!$O:$O,'NO kostnader'!$C:$C,Aktivitetsbudget!$B46,'NO kostnader'!$A:$A,Aktivitetsbudget!H$4)),(SUMIFS('EU kostnader'!$F:$F,'EU kostnader'!$C:$C,Aktivitetsbudget!$B46,'EU kostnader'!$A:$A,Aktivitetsbudget!H$4)))))</f>
        <v/>
      </c>
      <c r="I46" s="58" t="str">
        <f>IF($B46="","",W46+AH46+(IF($A46="Norge",(SUMIFS('NO kostnader'!$O:$O,'NO kostnader'!$C:$C,Aktivitetsbudget!$B46,'NO kostnader'!$A:$A,Aktivitetsbudget!I$4)),(SUMIFS('EU kostnader'!$F:$F,'EU kostnader'!$C:$C,Aktivitetsbudget!$B46,'EU kostnader'!$A:$A,Aktivitetsbudget!I$4)))))</f>
        <v/>
      </c>
      <c r="J46" s="58" t="str">
        <f>IF($B46="","",X46+AI46+(IF($A46="Norge",(SUMIFS('NO kostnader'!$O:$O,'NO kostnader'!$C:$C,Aktivitetsbudget!$B46,'NO kostnader'!$A:$A,Aktivitetsbudget!J$4)),(SUMIFS('EU kostnader'!$F:$F,'EU kostnader'!$C:$C,Aktivitetsbudget!$B46,'EU kostnader'!$A:$A,Aktivitetsbudget!J$4)))))</f>
        <v/>
      </c>
      <c r="K46" s="58" t="str">
        <f>IF($B46="","",Y46+AJ46+(IF($A46="Norge",(SUMIFS('NO kostnader'!$O:$O,'NO kostnader'!$C:$C,Aktivitetsbudget!$B46,'NO kostnader'!$A:$A,Aktivitetsbudget!K$4)),(SUMIFS('EU kostnader'!$F:$F,'EU kostnader'!$C:$C,Aktivitetsbudget!$B46,'EU kostnader'!$A:$A,Aktivitetsbudget!K$4)))))</f>
        <v/>
      </c>
      <c r="L46" s="58" t="str">
        <f>IF($B46="","",Z46+AK46+(IF($A46="Norge",(SUMIFS('NO kostnader'!$O:$O,'NO kostnader'!$C:$C,Aktivitetsbudget!$B46,'NO kostnader'!$A:$A,Aktivitetsbudget!L$4)),(SUMIFS('EU kostnader'!$F:$F,'EU kostnader'!$C:$C,Aktivitetsbudget!$B46,'EU kostnader'!$A:$A,Aktivitetsbudget!L$4)))))</f>
        <v/>
      </c>
      <c r="M46" s="58" t="str">
        <f>IF($B46="","",AA46+AL46+(IF($A46="Norge",(SUMIFS('NO kostnader'!$O:$O,'NO kostnader'!$C:$C,Aktivitetsbudget!$B46,'NO kostnader'!$A:$A,Aktivitetsbudget!M$4)),(SUMIFS('EU kostnader'!$F:$F,'EU kostnader'!$C:$C,Aktivitetsbudget!$B46,'EU kostnader'!$A:$A,Aktivitetsbudget!M$4)))))</f>
        <v/>
      </c>
      <c r="R46" s="61">
        <f>IF($S$4="Nei",0,(IF($A46="Norge",(ROUND((((SUMIFS('NO kostnader'!$O:$O,'NO kostnader'!$C:$C,Aktivitetsbudget!$B46,'NO kostnader'!$A:$A,Aktivitetsbudget!R$6,'NO kostnader'!$D:$D,"Personal"))*0.15)),0)),(ROUND((((SUMIFS('EU kostnader'!$F:$F,'EU kostnader'!$C:$C,Aktivitetsbudget!$B46,'EU kostnader'!$A:$A,Aktivitetsbudget!R$6,'EU kostnader'!$D:$D,"Personal"))*0.15)),0)))))</f>
        <v>0</v>
      </c>
      <c r="S46" s="61">
        <f>IF($S$4="Nei",0,(IF($A46="Norge",(ROUND((((SUMIFS('NO kostnader'!$O:$O,'NO kostnader'!$C:$C,Aktivitetsbudget!$B46,'NO kostnader'!$A:$A,Aktivitetsbudget!S$6,'NO kostnader'!$D:$D,"Personal"))*0.15)),0)),(ROUND((((SUMIFS('EU kostnader'!$F:$F,'EU kostnader'!$C:$C,Aktivitetsbudget!$B46,'EU kostnader'!$A:$A,Aktivitetsbudget!S$6,'EU kostnader'!$D:$D,"Personal"))*0.15)),0)))))</f>
        <v>0</v>
      </c>
      <c r="T46" s="61">
        <f>IF($S$4="Nei",0,(IF($A46="Norge",(ROUND((((SUMIFS('NO kostnader'!$O:$O,'NO kostnader'!$C:$C,Aktivitetsbudget!$B46,'NO kostnader'!$A:$A,Aktivitetsbudget!T$6,'NO kostnader'!$D:$D,"Personal"))*0.15)),0)),(ROUND((((SUMIFS('EU kostnader'!$F:$F,'EU kostnader'!$C:$C,Aktivitetsbudget!$B46,'EU kostnader'!$A:$A,Aktivitetsbudget!T$6,'EU kostnader'!$D:$D,"Personal"))*0.15)),0)))))</f>
        <v>0</v>
      </c>
      <c r="U46" s="61">
        <f>IF($S$4="Nei",0,(IF($A46="Norge",(ROUND((((SUMIFS('NO kostnader'!$O:$O,'NO kostnader'!$C:$C,Aktivitetsbudget!$B46,'NO kostnader'!$A:$A,Aktivitetsbudget!U$6,'NO kostnader'!$D:$D,"Personal"))*0.15)),0)),(ROUND((((SUMIFS('EU kostnader'!$F:$F,'EU kostnader'!$C:$C,Aktivitetsbudget!$B46,'EU kostnader'!$A:$A,Aktivitetsbudget!U$6,'EU kostnader'!$D:$D,"Personal"))*0.15)),0)))))</f>
        <v>0</v>
      </c>
      <c r="V46" s="61">
        <f>IF($S$4="Nei",0,(IF($A46="Norge",(ROUND((((SUMIFS('NO kostnader'!$O:$O,'NO kostnader'!$C:$C,Aktivitetsbudget!$B46,'NO kostnader'!$A:$A,Aktivitetsbudget!V$6,'NO kostnader'!$D:$D,"Personal"))*0.15)),0)),(ROUND((((SUMIFS('EU kostnader'!$F:$F,'EU kostnader'!$C:$C,Aktivitetsbudget!$B46,'EU kostnader'!$A:$A,Aktivitetsbudget!V$6,'EU kostnader'!$D:$D,"Personal"))*0.15)),0)))))</f>
        <v>0</v>
      </c>
      <c r="W46" s="61">
        <f>IF($S$4="Nei",0,(IF($A46="Norge",(ROUND((((SUMIFS('NO kostnader'!$O:$O,'NO kostnader'!$C:$C,Aktivitetsbudget!$B46,'NO kostnader'!$A:$A,Aktivitetsbudget!W$6,'NO kostnader'!$D:$D,"Personal"))*0.15)),0)),(ROUND((((SUMIFS('EU kostnader'!$F:$F,'EU kostnader'!$C:$C,Aktivitetsbudget!$B46,'EU kostnader'!$A:$A,Aktivitetsbudget!W$6,'EU kostnader'!$D:$D,"Personal"))*0.15)),0)))))</f>
        <v>0</v>
      </c>
      <c r="X46" s="61">
        <f>IF($S$4="Nei",0,(IF($A46="Norge",(ROUND((((SUMIFS('NO kostnader'!$O:$O,'NO kostnader'!$C:$C,Aktivitetsbudget!$B46,'NO kostnader'!$A:$A,Aktivitetsbudget!X$6,'NO kostnader'!$D:$D,"Personal"))*0.15)),0)),(ROUND((((SUMIFS('EU kostnader'!$F:$F,'EU kostnader'!$C:$C,Aktivitetsbudget!$B46,'EU kostnader'!$A:$A,Aktivitetsbudget!X$6,'EU kostnader'!$D:$D,"Personal"))*0.15)),0)))))</f>
        <v>0</v>
      </c>
      <c r="Y46" s="61">
        <f>IF($S$4="Nei",0,(IF($A46="Norge",(ROUND((((SUMIFS('NO kostnader'!$O:$O,'NO kostnader'!$C:$C,Aktivitetsbudget!$B46,'NO kostnader'!$A:$A,Aktivitetsbudget!Y$6,'NO kostnader'!$D:$D,"Personal"))*0.15)),0)),(ROUND((((SUMIFS('EU kostnader'!$F:$F,'EU kostnader'!$C:$C,Aktivitetsbudget!$B46,'EU kostnader'!$A:$A,Aktivitetsbudget!Y$6,'EU kostnader'!$D:$D,"Personal"))*0.15)),0)))))</f>
        <v>0</v>
      </c>
      <c r="Z46" s="61">
        <f>IF($S$4="Nei",0,(IF($A46="Norge",(ROUND((((SUMIFS('NO kostnader'!$O:$O,'NO kostnader'!$C:$C,Aktivitetsbudget!$B46,'NO kostnader'!$A:$A,Aktivitetsbudget!Z$6,'NO kostnader'!$D:$D,"Personal"))*0.15)),0)),(ROUND((((SUMIFS('EU kostnader'!$F:$F,'EU kostnader'!$C:$C,Aktivitetsbudget!$B46,'EU kostnader'!$A:$A,Aktivitetsbudget!Z$6,'EU kostnader'!$D:$D,"Personal"))*0.15)),0)))))</f>
        <v>0</v>
      </c>
      <c r="AA46" s="61">
        <f>IF($S$4="Nei",0,(IF($A46="Norge",(ROUND((((SUMIFS('NO kostnader'!$O:$O,'NO kostnader'!$C:$C,Aktivitetsbudget!$B46,'NO kostnader'!$A:$A,Aktivitetsbudget!AA$6,'NO kostnader'!$D:$D,"Personal"))*0.15)),0)),(ROUND((((SUMIFS('EU kostnader'!$F:$F,'EU kostnader'!$C:$C,Aktivitetsbudget!$B46,'EU kostnader'!$A:$A,Aktivitetsbudget!AA$6,'EU kostnader'!$D:$D,"Personal"))*0.15)),0)))))</f>
        <v>0</v>
      </c>
      <c r="AC46" s="61">
        <f>IF($AD$4="Nei",0,(IF($A46="Norge",(ROUND((((SUMIFS('NO kostnader'!$O:$O,'NO kostnader'!$C:$C,Aktivitetsbudget!$B46,'NO kostnader'!$A:$A,Aktivitetsbudget!AC$6,'NO kostnader'!$D:$D,"Personal"))*0.06)),0)),(ROUND((((SUMIFS('EU kostnader'!$F:$F,'EU kostnader'!$C:$C,Aktivitetsbudget!$B46,'EU kostnader'!$A:$A,Aktivitetsbudget!AC$6,'EU kostnader'!$D:$D,"Personal"))*0.06)),0)))))</f>
        <v>0</v>
      </c>
      <c r="AD46" s="61">
        <f>IF($AD$4="Nei",0,(IF($A46="Norge",(ROUND((((SUMIFS('NO kostnader'!$O:$O,'NO kostnader'!$C:$C,Aktivitetsbudget!$B46,'NO kostnader'!$A:$A,Aktivitetsbudget!AD$6,'NO kostnader'!$D:$D,"Personal"))*0.06)),0)),(ROUND((((SUMIFS('EU kostnader'!$F:$F,'EU kostnader'!$C:$C,Aktivitetsbudget!$B46,'EU kostnader'!$A:$A,Aktivitetsbudget!AD$6,'EU kostnader'!$D:$D,"Personal"))*0.06)),0)))))</f>
        <v>0</v>
      </c>
      <c r="AE46" s="61">
        <f>IF($AD$4="Nei",0,(IF($A46="Norge",(ROUND((((SUMIFS('NO kostnader'!$O:$O,'NO kostnader'!$C:$C,Aktivitetsbudget!$B46,'NO kostnader'!$A:$A,Aktivitetsbudget!AE$6,'NO kostnader'!$D:$D,"Personal"))*0.06)),0)),(ROUND((((SUMIFS('EU kostnader'!$F:$F,'EU kostnader'!$C:$C,Aktivitetsbudget!$B46,'EU kostnader'!$A:$A,Aktivitetsbudget!AE$6,'EU kostnader'!$D:$D,"Personal"))*0.06)),0)))))</f>
        <v>0</v>
      </c>
      <c r="AF46" s="61">
        <f>IF($AD$4="Nei",0,(IF($A46="Norge",(ROUND((((SUMIFS('NO kostnader'!$O:$O,'NO kostnader'!$C:$C,Aktivitetsbudget!$B46,'NO kostnader'!$A:$A,Aktivitetsbudget!AF$6,'NO kostnader'!$D:$D,"Personal"))*0.06)),0)),(ROUND((((SUMIFS('EU kostnader'!$F:$F,'EU kostnader'!$C:$C,Aktivitetsbudget!$B46,'EU kostnader'!$A:$A,Aktivitetsbudget!AF$6,'EU kostnader'!$D:$D,"Personal"))*0.06)),0)))))</f>
        <v>0</v>
      </c>
      <c r="AG46" s="61">
        <f>IF($AD$4="Nei",0,(IF($A46="Norge",(ROUND((((SUMIFS('NO kostnader'!$O:$O,'NO kostnader'!$C:$C,Aktivitetsbudget!$B46,'NO kostnader'!$A:$A,Aktivitetsbudget!AG$6,'NO kostnader'!$D:$D,"Personal"))*0.06)),0)),(ROUND((((SUMIFS('EU kostnader'!$F:$F,'EU kostnader'!$C:$C,Aktivitetsbudget!$B46,'EU kostnader'!$A:$A,Aktivitetsbudget!AG$6,'EU kostnader'!$D:$D,"Personal"))*0.06)),0)))))</f>
        <v>0</v>
      </c>
      <c r="AH46" s="61">
        <f>IF($AD$4="Nei",0,(IF($A46="Norge",(ROUND((((SUMIFS('NO kostnader'!$O:$O,'NO kostnader'!$C:$C,Aktivitetsbudget!$B46,'NO kostnader'!$A:$A,Aktivitetsbudget!AH$6,'NO kostnader'!$D:$D,"Personal"))*0.06)),0)),(ROUND((((SUMIFS('EU kostnader'!$F:$F,'EU kostnader'!$C:$C,Aktivitetsbudget!$B46,'EU kostnader'!$A:$A,Aktivitetsbudget!AH$6,'EU kostnader'!$D:$D,"Personal"))*0.06)),0)))))</f>
        <v>0</v>
      </c>
      <c r="AI46" s="61">
        <f>IF($AD$4="Nei",0,(IF($A46="Norge",(ROUND((((SUMIFS('NO kostnader'!$O:$O,'NO kostnader'!$C:$C,Aktivitetsbudget!$B46,'NO kostnader'!$A:$A,Aktivitetsbudget!AI$6,'NO kostnader'!$D:$D,"Personal"))*0.06)),0)),(ROUND((((SUMIFS('EU kostnader'!$F:$F,'EU kostnader'!$C:$C,Aktivitetsbudget!$B46,'EU kostnader'!$A:$A,Aktivitetsbudget!AI$6,'EU kostnader'!$D:$D,"Personal"))*0.06)),0)))))</f>
        <v>0</v>
      </c>
      <c r="AJ46" s="61">
        <f>IF($AD$4="Nei",0,(IF($A46="Norge",(ROUND((((SUMIFS('NO kostnader'!$O:$O,'NO kostnader'!$C:$C,Aktivitetsbudget!$B46,'NO kostnader'!$A:$A,Aktivitetsbudget!AJ$6,'NO kostnader'!$D:$D,"Personal"))*0.06)),0)),(ROUND((((SUMIFS('EU kostnader'!$F:$F,'EU kostnader'!$C:$C,Aktivitetsbudget!$B46,'EU kostnader'!$A:$A,Aktivitetsbudget!AJ$6,'EU kostnader'!$D:$D,"Personal"))*0.06)),0)))))</f>
        <v>0</v>
      </c>
      <c r="AK46" s="61">
        <f>IF($AD$4="Nei",0,(IF($A46="Norge",(ROUND((((SUMIFS('NO kostnader'!$O:$O,'NO kostnader'!$C:$C,Aktivitetsbudget!$B46,'NO kostnader'!$A:$A,Aktivitetsbudget!AK$6,'NO kostnader'!$D:$D,"Personal"))*0.06)),0)),(ROUND((((SUMIFS('EU kostnader'!$F:$F,'EU kostnader'!$C:$C,Aktivitetsbudget!$B46,'EU kostnader'!$A:$A,Aktivitetsbudget!AK$6,'EU kostnader'!$D:$D,"Personal"))*0.06)),0)))))</f>
        <v>0</v>
      </c>
      <c r="AL46" s="61">
        <f>IF($AD$4="Nei",0,(IF($A46="Norge",(ROUND((((SUMIFS('NO kostnader'!$O:$O,'NO kostnader'!$C:$C,Aktivitetsbudget!$B46,'NO kostnader'!$A:$A,Aktivitetsbudget!AL$6,'NO kostnader'!$D:$D,"Personal"))*0.06)),0)),(ROUND((((SUMIFS('EU kostnader'!$F:$F,'EU kostnader'!$C:$C,Aktivitetsbudget!$B46,'EU kostnader'!$A:$A,Aktivitetsbudget!AL$6,'EU kostnader'!$D:$D,"Personal"))*0.06)),0)))))</f>
        <v>0</v>
      </c>
    </row>
    <row r="47" spans="1:38" x14ac:dyDescent="0.25">
      <c r="A47" s="56" t="str">
        <f>VLOOKUP(B47,'Set-up'!$BG$35:$BH$79,2,FALSE)</f>
        <v/>
      </c>
      <c r="B47" s="56" t="str">
        <f>IF('Set-up'!BG73="","",'Set-up'!BG73)</f>
        <v/>
      </c>
      <c r="C47" s="57" t="str">
        <f t="shared" si="7"/>
        <v/>
      </c>
      <c r="D47" s="58" t="str">
        <f>IF($B47="","",R47+AC47+(IF($A47="Norge",(SUMIFS('NO kostnader'!$O:$O,'NO kostnader'!$C:$C,Aktivitetsbudget!$B47,'NO kostnader'!$A:$A,Aktivitetsbudget!D$4)),(SUMIFS('EU kostnader'!$F:$F,'EU kostnader'!$C:$C,Aktivitetsbudget!$B47,'EU kostnader'!$A:$A,Aktivitetsbudget!D$4)))))</f>
        <v/>
      </c>
      <c r="E47" s="58" t="str">
        <f>IF($B47="","",S47+AD47+(IF($A47="Norge",(SUMIFS('NO kostnader'!$O:$O,'NO kostnader'!$C:$C,Aktivitetsbudget!$B47,'NO kostnader'!$A:$A,Aktivitetsbudget!E$4)),(SUMIFS('EU kostnader'!$F:$F,'EU kostnader'!$C:$C,Aktivitetsbudget!$B47,'EU kostnader'!$A:$A,Aktivitetsbudget!E$4)))))</f>
        <v/>
      </c>
      <c r="F47" s="58" t="str">
        <f>IF($B47="","",T47+AE47+(IF($A47="Norge",(SUMIFS('NO kostnader'!$O:$O,'NO kostnader'!$C:$C,Aktivitetsbudget!$B47,'NO kostnader'!$A:$A,Aktivitetsbudget!F$4)),(SUMIFS('EU kostnader'!$F:$F,'EU kostnader'!$C:$C,Aktivitetsbudget!$B47,'EU kostnader'!$A:$A,Aktivitetsbudget!F$4)))))</f>
        <v/>
      </c>
      <c r="G47" s="58" t="str">
        <f>IF($B47="","",U47+AF47+(IF($A47="Norge",(SUMIFS('NO kostnader'!$O:$O,'NO kostnader'!$C:$C,Aktivitetsbudget!$B47,'NO kostnader'!$A:$A,Aktivitetsbudget!G$4)),(SUMIFS('EU kostnader'!$F:$F,'EU kostnader'!$C:$C,Aktivitetsbudget!$B47,'EU kostnader'!$A:$A,Aktivitetsbudget!G$4)))))</f>
        <v/>
      </c>
      <c r="H47" s="58" t="str">
        <f>IF($B47="","",V47+AG47+(IF($A47="Norge",(SUMIFS('NO kostnader'!$O:$O,'NO kostnader'!$C:$C,Aktivitetsbudget!$B47,'NO kostnader'!$A:$A,Aktivitetsbudget!H$4)),(SUMIFS('EU kostnader'!$F:$F,'EU kostnader'!$C:$C,Aktivitetsbudget!$B47,'EU kostnader'!$A:$A,Aktivitetsbudget!H$4)))))</f>
        <v/>
      </c>
      <c r="I47" s="58" t="str">
        <f>IF($B47="","",W47+AH47+(IF($A47="Norge",(SUMIFS('NO kostnader'!$O:$O,'NO kostnader'!$C:$C,Aktivitetsbudget!$B47,'NO kostnader'!$A:$A,Aktivitetsbudget!I$4)),(SUMIFS('EU kostnader'!$F:$F,'EU kostnader'!$C:$C,Aktivitetsbudget!$B47,'EU kostnader'!$A:$A,Aktivitetsbudget!I$4)))))</f>
        <v/>
      </c>
      <c r="J47" s="58" t="str">
        <f>IF($B47="","",X47+AI47+(IF($A47="Norge",(SUMIFS('NO kostnader'!$O:$O,'NO kostnader'!$C:$C,Aktivitetsbudget!$B47,'NO kostnader'!$A:$A,Aktivitetsbudget!J$4)),(SUMIFS('EU kostnader'!$F:$F,'EU kostnader'!$C:$C,Aktivitetsbudget!$B47,'EU kostnader'!$A:$A,Aktivitetsbudget!J$4)))))</f>
        <v/>
      </c>
      <c r="K47" s="58" t="str">
        <f>IF($B47="","",Y47+AJ47+(IF($A47="Norge",(SUMIFS('NO kostnader'!$O:$O,'NO kostnader'!$C:$C,Aktivitetsbudget!$B47,'NO kostnader'!$A:$A,Aktivitetsbudget!K$4)),(SUMIFS('EU kostnader'!$F:$F,'EU kostnader'!$C:$C,Aktivitetsbudget!$B47,'EU kostnader'!$A:$A,Aktivitetsbudget!K$4)))))</f>
        <v/>
      </c>
      <c r="L47" s="58" t="str">
        <f>IF($B47="","",Z47+AK47+(IF($A47="Norge",(SUMIFS('NO kostnader'!$O:$O,'NO kostnader'!$C:$C,Aktivitetsbudget!$B47,'NO kostnader'!$A:$A,Aktivitetsbudget!L$4)),(SUMIFS('EU kostnader'!$F:$F,'EU kostnader'!$C:$C,Aktivitetsbudget!$B47,'EU kostnader'!$A:$A,Aktivitetsbudget!L$4)))))</f>
        <v/>
      </c>
      <c r="M47" s="58" t="str">
        <f>IF($B47="","",AA47+AL47+(IF($A47="Norge",(SUMIFS('NO kostnader'!$O:$O,'NO kostnader'!$C:$C,Aktivitetsbudget!$B47,'NO kostnader'!$A:$A,Aktivitetsbudget!M$4)),(SUMIFS('EU kostnader'!$F:$F,'EU kostnader'!$C:$C,Aktivitetsbudget!$B47,'EU kostnader'!$A:$A,Aktivitetsbudget!M$4)))))</f>
        <v/>
      </c>
      <c r="R47" s="61">
        <f>IF($S$4="Nei",0,(IF($A47="Norge",(ROUND((((SUMIFS('NO kostnader'!$O:$O,'NO kostnader'!$C:$C,Aktivitetsbudget!$B47,'NO kostnader'!$A:$A,Aktivitetsbudget!R$6,'NO kostnader'!$D:$D,"Personal"))*0.15)),0)),(ROUND((((SUMIFS('EU kostnader'!$F:$F,'EU kostnader'!$C:$C,Aktivitetsbudget!$B47,'EU kostnader'!$A:$A,Aktivitetsbudget!R$6,'EU kostnader'!$D:$D,"Personal"))*0.15)),0)))))</f>
        <v>0</v>
      </c>
      <c r="S47" s="61">
        <f>IF($S$4="Nei",0,(IF($A47="Norge",(ROUND((((SUMIFS('NO kostnader'!$O:$O,'NO kostnader'!$C:$C,Aktivitetsbudget!$B47,'NO kostnader'!$A:$A,Aktivitetsbudget!S$6,'NO kostnader'!$D:$D,"Personal"))*0.15)),0)),(ROUND((((SUMIFS('EU kostnader'!$F:$F,'EU kostnader'!$C:$C,Aktivitetsbudget!$B47,'EU kostnader'!$A:$A,Aktivitetsbudget!S$6,'EU kostnader'!$D:$D,"Personal"))*0.15)),0)))))</f>
        <v>0</v>
      </c>
      <c r="T47" s="61">
        <f>IF($S$4="Nei",0,(IF($A47="Norge",(ROUND((((SUMIFS('NO kostnader'!$O:$O,'NO kostnader'!$C:$C,Aktivitetsbudget!$B47,'NO kostnader'!$A:$A,Aktivitetsbudget!T$6,'NO kostnader'!$D:$D,"Personal"))*0.15)),0)),(ROUND((((SUMIFS('EU kostnader'!$F:$F,'EU kostnader'!$C:$C,Aktivitetsbudget!$B47,'EU kostnader'!$A:$A,Aktivitetsbudget!T$6,'EU kostnader'!$D:$D,"Personal"))*0.15)),0)))))</f>
        <v>0</v>
      </c>
      <c r="U47" s="61">
        <f>IF($S$4="Nei",0,(IF($A47="Norge",(ROUND((((SUMIFS('NO kostnader'!$O:$O,'NO kostnader'!$C:$C,Aktivitetsbudget!$B47,'NO kostnader'!$A:$A,Aktivitetsbudget!U$6,'NO kostnader'!$D:$D,"Personal"))*0.15)),0)),(ROUND((((SUMIFS('EU kostnader'!$F:$F,'EU kostnader'!$C:$C,Aktivitetsbudget!$B47,'EU kostnader'!$A:$A,Aktivitetsbudget!U$6,'EU kostnader'!$D:$D,"Personal"))*0.15)),0)))))</f>
        <v>0</v>
      </c>
      <c r="V47" s="61">
        <f>IF($S$4="Nei",0,(IF($A47="Norge",(ROUND((((SUMIFS('NO kostnader'!$O:$O,'NO kostnader'!$C:$C,Aktivitetsbudget!$B47,'NO kostnader'!$A:$A,Aktivitetsbudget!V$6,'NO kostnader'!$D:$D,"Personal"))*0.15)),0)),(ROUND((((SUMIFS('EU kostnader'!$F:$F,'EU kostnader'!$C:$C,Aktivitetsbudget!$B47,'EU kostnader'!$A:$A,Aktivitetsbudget!V$6,'EU kostnader'!$D:$D,"Personal"))*0.15)),0)))))</f>
        <v>0</v>
      </c>
      <c r="W47" s="61">
        <f>IF($S$4="Nei",0,(IF($A47="Norge",(ROUND((((SUMIFS('NO kostnader'!$O:$O,'NO kostnader'!$C:$C,Aktivitetsbudget!$B47,'NO kostnader'!$A:$A,Aktivitetsbudget!W$6,'NO kostnader'!$D:$D,"Personal"))*0.15)),0)),(ROUND((((SUMIFS('EU kostnader'!$F:$F,'EU kostnader'!$C:$C,Aktivitetsbudget!$B47,'EU kostnader'!$A:$A,Aktivitetsbudget!W$6,'EU kostnader'!$D:$D,"Personal"))*0.15)),0)))))</f>
        <v>0</v>
      </c>
      <c r="X47" s="61">
        <f>IF($S$4="Nei",0,(IF($A47="Norge",(ROUND((((SUMIFS('NO kostnader'!$O:$O,'NO kostnader'!$C:$C,Aktivitetsbudget!$B47,'NO kostnader'!$A:$A,Aktivitetsbudget!X$6,'NO kostnader'!$D:$D,"Personal"))*0.15)),0)),(ROUND((((SUMIFS('EU kostnader'!$F:$F,'EU kostnader'!$C:$C,Aktivitetsbudget!$B47,'EU kostnader'!$A:$A,Aktivitetsbudget!X$6,'EU kostnader'!$D:$D,"Personal"))*0.15)),0)))))</f>
        <v>0</v>
      </c>
      <c r="Y47" s="61">
        <f>IF($S$4="Nei",0,(IF($A47="Norge",(ROUND((((SUMIFS('NO kostnader'!$O:$O,'NO kostnader'!$C:$C,Aktivitetsbudget!$B47,'NO kostnader'!$A:$A,Aktivitetsbudget!Y$6,'NO kostnader'!$D:$D,"Personal"))*0.15)),0)),(ROUND((((SUMIFS('EU kostnader'!$F:$F,'EU kostnader'!$C:$C,Aktivitetsbudget!$B47,'EU kostnader'!$A:$A,Aktivitetsbudget!Y$6,'EU kostnader'!$D:$D,"Personal"))*0.15)),0)))))</f>
        <v>0</v>
      </c>
      <c r="Z47" s="61">
        <f>IF($S$4="Nei",0,(IF($A47="Norge",(ROUND((((SUMIFS('NO kostnader'!$O:$O,'NO kostnader'!$C:$C,Aktivitetsbudget!$B47,'NO kostnader'!$A:$A,Aktivitetsbudget!Z$6,'NO kostnader'!$D:$D,"Personal"))*0.15)),0)),(ROUND((((SUMIFS('EU kostnader'!$F:$F,'EU kostnader'!$C:$C,Aktivitetsbudget!$B47,'EU kostnader'!$A:$A,Aktivitetsbudget!Z$6,'EU kostnader'!$D:$D,"Personal"))*0.15)),0)))))</f>
        <v>0</v>
      </c>
      <c r="AA47" s="61">
        <f>IF($S$4="Nei",0,(IF($A47="Norge",(ROUND((((SUMIFS('NO kostnader'!$O:$O,'NO kostnader'!$C:$C,Aktivitetsbudget!$B47,'NO kostnader'!$A:$A,Aktivitetsbudget!AA$6,'NO kostnader'!$D:$D,"Personal"))*0.15)),0)),(ROUND((((SUMIFS('EU kostnader'!$F:$F,'EU kostnader'!$C:$C,Aktivitetsbudget!$B47,'EU kostnader'!$A:$A,Aktivitetsbudget!AA$6,'EU kostnader'!$D:$D,"Personal"))*0.15)),0)))))</f>
        <v>0</v>
      </c>
      <c r="AC47" s="61">
        <f>IF($AD$4="Nei",0,(IF($A47="Norge",(ROUND((((SUMIFS('NO kostnader'!$O:$O,'NO kostnader'!$C:$C,Aktivitetsbudget!$B47,'NO kostnader'!$A:$A,Aktivitetsbudget!AC$6,'NO kostnader'!$D:$D,"Personal"))*0.06)),0)),(ROUND((((SUMIFS('EU kostnader'!$F:$F,'EU kostnader'!$C:$C,Aktivitetsbudget!$B47,'EU kostnader'!$A:$A,Aktivitetsbudget!AC$6,'EU kostnader'!$D:$D,"Personal"))*0.06)),0)))))</f>
        <v>0</v>
      </c>
      <c r="AD47" s="61">
        <f>IF($AD$4="Nei",0,(IF($A47="Norge",(ROUND((((SUMIFS('NO kostnader'!$O:$O,'NO kostnader'!$C:$C,Aktivitetsbudget!$B47,'NO kostnader'!$A:$A,Aktivitetsbudget!AD$6,'NO kostnader'!$D:$D,"Personal"))*0.06)),0)),(ROUND((((SUMIFS('EU kostnader'!$F:$F,'EU kostnader'!$C:$C,Aktivitetsbudget!$B47,'EU kostnader'!$A:$A,Aktivitetsbudget!AD$6,'EU kostnader'!$D:$D,"Personal"))*0.06)),0)))))</f>
        <v>0</v>
      </c>
      <c r="AE47" s="61">
        <f>IF($AD$4="Nei",0,(IF($A47="Norge",(ROUND((((SUMIFS('NO kostnader'!$O:$O,'NO kostnader'!$C:$C,Aktivitetsbudget!$B47,'NO kostnader'!$A:$A,Aktivitetsbudget!AE$6,'NO kostnader'!$D:$D,"Personal"))*0.06)),0)),(ROUND((((SUMIFS('EU kostnader'!$F:$F,'EU kostnader'!$C:$C,Aktivitetsbudget!$B47,'EU kostnader'!$A:$A,Aktivitetsbudget!AE$6,'EU kostnader'!$D:$D,"Personal"))*0.06)),0)))))</f>
        <v>0</v>
      </c>
      <c r="AF47" s="61">
        <f>IF($AD$4="Nei",0,(IF($A47="Norge",(ROUND((((SUMIFS('NO kostnader'!$O:$O,'NO kostnader'!$C:$C,Aktivitetsbudget!$B47,'NO kostnader'!$A:$A,Aktivitetsbudget!AF$6,'NO kostnader'!$D:$D,"Personal"))*0.06)),0)),(ROUND((((SUMIFS('EU kostnader'!$F:$F,'EU kostnader'!$C:$C,Aktivitetsbudget!$B47,'EU kostnader'!$A:$A,Aktivitetsbudget!AF$6,'EU kostnader'!$D:$D,"Personal"))*0.06)),0)))))</f>
        <v>0</v>
      </c>
      <c r="AG47" s="61">
        <f>IF($AD$4="Nei",0,(IF($A47="Norge",(ROUND((((SUMIFS('NO kostnader'!$O:$O,'NO kostnader'!$C:$C,Aktivitetsbudget!$B47,'NO kostnader'!$A:$A,Aktivitetsbudget!AG$6,'NO kostnader'!$D:$D,"Personal"))*0.06)),0)),(ROUND((((SUMIFS('EU kostnader'!$F:$F,'EU kostnader'!$C:$C,Aktivitetsbudget!$B47,'EU kostnader'!$A:$A,Aktivitetsbudget!AG$6,'EU kostnader'!$D:$D,"Personal"))*0.06)),0)))))</f>
        <v>0</v>
      </c>
      <c r="AH47" s="61">
        <f>IF($AD$4="Nei",0,(IF($A47="Norge",(ROUND((((SUMIFS('NO kostnader'!$O:$O,'NO kostnader'!$C:$C,Aktivitetsbudget!$B47,'NO kostnader'!$A:$A,Aktivitetsbudget!AH$6,'NO kostnader'!$D:$D,"Personal"))*0.06)),0)),(ROUND((((SUMIFS('EU kostnader'!$F:$F,'EU kostnader'!$C:$C,Aktivitetsbudget!$B47,'EU kostnader'!$A:$A,Aktivitetsbudget!AH$6,'EU kostnader'!$D:$D,"Personal"))*0.06)),0)))))</f>
        <v>0</v>
      </c>
      <c r="AI47" s="61">
        <f>IF($AD$4="Nei",0,(IF($A47="Norge",(ROUND((((SUMIFS('NO kostnader'!$O:$O,'NO kostnader'!$C:$C,Aktivitetsbudget!$B47,'NO kostnader'!$A:$A,Aktivitetsbudget!AI$6,'NO kostnader'!$D:$D,"Personal"))*0.06)),0)),(ROUND((((SUMIFS('EU kostnader'!$F:$F,'EU kostnader'!$C:$C,Aktivitetsbudget!$B47,'EU kostnader'!$A:$A,Aktivitetsbudget!AI$6,'EU kostnader'!$D:$D,"Personal"))*0.06)),0)))))</f>
        <v>0</v>
      </c>
      <c r="AJ47" s="61">
        <f>IF($AD$4="Nei",0,(IF($A47="Norge",(ROUND((((SUMIFS('NO kostnader'!$O:$O,'NO kostnader'!$C:$C,Aktivitetsbudget!$B47,'NO kostnader'!$A:$A,Aktivitetsbudget!AJ$6,'NO kostnader'!$D:$D,"Personal"))*0.06)),0)),(ROUND((((SUMIFS('EU kostnader'!$F:$F,'EU kostnader'!$C:$C,Aktivitetsbudget!$B47,'EU kostnader'!$A:$A,Aktivitetsbudget!AJ$6,'EU kostnader'!$D:$D,"Personal"))*0.06)),0)))))</f>
        <v>0</v>
      </c>
      <c r="AK47" s="61">
        <f>IF($AD$4="Nei",0,(IF($A47="Norge",(ROUND((((SUMIFS('NO kostnader'!$O:$O,'NO kostnader'!$C:$C,Aktivitetsbudget!$B47,'NO kostnader'!$A:$A,Aktivitetsbudget!AK$6,'NO kostnader'!$D:$D,"Personal"))*0.06)),0)),(ROUND((((SUMIFS('EU kostnader'!$F:$F,'EU kostnader'!$C:$C,Aktivitetsbudget!$B47,'EU kostnader'!$A:$A,Aktivitetsbudget!AK$6,'EU kostnader'!$D:$D,"Personal"))*0.06)),0)))))</f>
        <v>0</v>
      </c>
      <c r="AL47" s="61">
        <f>IF($AD$4="Nei",0,(IF($A47="Norge",(ROUND((((SUMIFS('NO kostnader'!$O:$O,'NO kostnader'!$C:$C,Aktivitetsbudget!$B47,'NO kostnader'!$A:$A,Aktivitetsbudget!AL$6,'NO kostnader'!$D:$D,"Personal"))*0.06)),0)),(ROUND((((SUMIFS('EU kostnader'!$F:$F,'EU kostnader'!$C:$C,Aktivitetsbudget!$B47,'EU kostnader'!$A:$A,Aktivitetsbudget!AL$6,'EU kostnader'!$D:$D,"Personal"))*0.06)),0)))))</f>
        <v>0</v>
      </c>
    </row>
    <row r="48" spans="1:38" x14ac:dyDescent="0.25">
      <c r="A48" s="56" t="str">
        <f>VLOOKUP(B48,'Set-up'!$BG$35:$BH$79,2,FALSE)</f>
        <v/>
      </c>
      <c r="B48" s="56" t="str">
        <f>IF('Set-up'!BG74="","",'Set-up'!BG74)</f>
        <v/>
      </c>
      <c r="C48" s="57" t="str">
        <f t="shared" si="7"/>
        <v/>
      </c>
      <c r="D48" s="58" t="str">
        <f>IF($B48="","",R48+AC48+(IF($A48="Norge",(SUMIFS('NO kostnader'!$O:$O,'NO kostnader'!$C:$C,Aktivitetsbudget!$B48,'NO kostnader'!$A:$A,Aktivitetsbudget!D$4)),(SUMIFS('EU kostnader'!$F:$F,'EU kostnader'!$C:$C,Aktivitetsbudget!$B48,'EU kostnader'!$A:$A,Aktivitetsbudget!D$4)))))</f>
        <v/>
      </c>
      <c r="E48" s="58" t="str">
        <f>IF($B48="","",S48+AD48+(IF($A48="Norge",(SUMIFS('NO kostnader'!$O:$O,'NO kostnader'!$C:$C,Aktivitetsbudget!$B48,'NO kostnader'!$A:$A,Aktivitetsbudget!E$4)),(SUMIFS('EU kostnader'!$F:$F,'EU kostnader'!$C:$C,Aktivitetsbudget!$B48,'EU kostnader'!$A:$A,Aktivitetsbudget!E$4)))))</f>
        <v/>
      </c>
      <c r="F48" s="58" t="str">
        <f>IF($B48="","",T48+AE48+(IF($A48="Norge",(SUMIFS('NO kostnader'!$O:$O,'NO kostnader'!$C:$C,Aktivitetsbudget!$B48,'NO kostnader'!$A:$A,Aktivitetsbudget!F$4)),(SUMIFS('EU kostnader'!$F:$F,'EU kostnader'!$C:$C,Aktivitetsbudget!$B48,'EU kostnader'!$A:$A,Aktivitetsbudget!F$4)))))</f>
        <v/>
      </c>
      <c r="G48" s="58" t="str">
        <f>IF($B48="","",U48+AF48+(IF($A48="Norge",(SUMIFS('NO kostnader'!$O:$O,'NO kostnader'!$C:$C,Aktivitetsbudget!$B48,'NO kostnader'!$A:$A,Aktivitetsbudget!G$4)),(SUMIFS('EU kostnader'!$F:$F,'EU kostnader'!$C:$C,Aktivitetsbudget!$B48,'EU kostnader'!$A:$A,Aktivitetsbudget!G$4)))))</f>
        <v/>
      </c>
      <c r="H48" s="58" t="str">
        <f>IF($B48="","",V48+AG48+(IF($A48="Norge",(SUMIFS('NO kostnader'!$O:$O,'NO kostnader'!$C:$C,Aktivitetsbudget!$B48,'NO kostnader'!$A:$A,Aktivitetsbudget!H$4)),(SUMIFS('EU kostnader'!$F:$F,'EU kostnader'!$C:$C,Aktivitetsbudget!$B48,'EU kostnader'!$A:$A,Aktivitetsbudget!H$4)))))</f>
        <v/>
      </c>
      <c r="I48" s="58" t="str">
        <f>IF($B48="","",W48+AH48+(IF($A48="Norge",(SUMIFS('NO kostnader'!$O:$O,'NO kostnader'!$C:$C,Aktivitetsbudget!$B48,'NO kostnader'!$A:$A,Aktivitetsbudget!I$4)),(SUMIFS('EU kostnader'!$F:$F,'EU kostnader'!$C:$C,Aktivitetsbudget!$B48,'EU kostnader'!$A:$A,Aktivitetsbudget!I$4)))))</f>
        <v/>
      </c>
      <c r="J48" s="58" t="str">
        <f>IF($B48="","",X48+AI48+(IF($A48="Norge",(SUMIFS('NO kostnader'!$O:$O,'NO kostnader'!$C:$C,Aktivitetsbudget!$B48,'NO kostnader'!$A:$A,Aktivitetsbudget!J$4)),(SUMIFS('EU kostnader'!$F:$F,'EU kostnader'!$C:$C,Aktivitetsbudget!$B48,'EU kostnader'!$A:$A,Aktivitetsbudget!J$4)))))</f>
        <v/>
      </c>
      <c r="K48" s="58" t="str">
        <f>IF($B48="","",Y48+AJ48+(IF($A48="Norge",(SUMIFS('NO kostnader'!$O:$O,'NO kostnader'!$C:$C,Aktivitetsbudget!$B48,'NO kostnader'!$A:$A,Aktivitetsbudget!K$4)),(SUMIFS('EU kostnader'!$F:$F,'EU kostnader'!$C:$C,Aktivitetsbudget!$B48,'EU kostnader'!$A:$A,Aktivitetsbudget!K$4)))))</f>
        <v/>
      </c>
      <c r="L48" s="58" t="str">
        <f>IF($B48="","",Z48+AK48+(IF($A48="Norge",(SUMIFS('NO kostnader'!$O:$O,'NO kostnader'!$C:$C,Aktivitetsbudget!$B48,'NO kostnader'!$A:$A,Aktivitetsbudget!L$4)),(SUMIFS('EU kostnader'!$F:$F,'EU kostnader'!$C:$C,Aktivitetsbudget!$B48,'EU kostnader'!$A:$A,Aktivitetsbudget!L$4)))))</f>
        <v/>
      </c>
      <c r="M48" s="58" t="str">
        <f>IF($B48="","",AA48+AL48+(IF($A48="Norge",(SUMIFS('NO kostnader'!$O:$O,'NO kostnader'!$C:$C,Aktivitetsbudget!$B48,'NO kostnader'!$A:$A,Aktivitetsbudget!M$4)),(SUMIFS('EU kostnader'!$F:$F,'EU kostnader'!$C:$C,Aktivitetsbudget!$B48,'EU kostnader'!$A:$A,Aktivitetsbudget!M$4)))))</f>
        <v/>
      </c>
      <c r="R48" s="61">
        <f>IF($S$4="Nei",0,(IF($A48="Norge",(ROUND((((SUMIFS('NO kostnader'!$O:$O,'NO kostnader'!$C:$C,Aktivitetsbudget!$B48,'NO kostnader'!$A:$A,Aktivitetsbudget!R$6,'NO kostnader'!$D:$D,"Personal"))*0.15)),0)),(ROUND((((SUMIFS('EU kostnader'!$F:$F,'EU kostnader'!$C:$C,Aktivitetsbudget!$B48,'EU kostnader'!$A:$A,Aktivitetsbudget!R$6,'EU kostnader'!$D:$D,"Personal"))*0.15)),0)))))</f>
        <v>0</v>
      </c>
      <c r="S48" s="61">
        <f>IF($S$4="Nei",0,(IF($A48="Norge",(ROUND((((SUMIFS('NO kostnader'!$O:$O,'NO kostnader'!$C:$C,Aktivitetsbudget!$B48,'NO kostnader'!$A:$A,Aktivitetsbudget!S$6,'NO kostnader'!$D:$D,"Personal"))*0.15)),0)),(ROUND((((SUMIFS('EU kostnader'!$F:$F,'EU kostnader'!$C:$C,Aktivitetsbudget!$B48,'EU kostnader'!$A:$A,Aktivitetsbudget!S$6,'EU kostnader'!$D:$D,"Personal"))*0.15)),0)))))</f>
        <v>0</v>
      </c>
      <c r="T48" s="61">
        <f>IF($S$4="Nei",0,(IF($A48="Norge",(ROUND((((SUMIFS('NO kostnader'!$O:$O,'NO kostnader'!$C:$C,Aktivitetsbudget!$B48,'NO kostnader'!$A:$A,Aktivitetsbudget!T$6,'NO kostnader'!$D:$D,"Personal"))*0.15)),0)),(ROUND((((SUMIFS('EU kostnader'!$F:$F,'EU kostnader'!$C:$C,Aktivitetsbudget!$B48,'EU kostnader'!$A:$A,Aktivitetsbudget!T$6,'EU kostnader'!$D:$D,"Personal"))*0.15)),0)))))</f>
        <v>0</v>
      </c>
      <c r="U48" s="61">
        <f>IF($S$4="Nei",0,(IF($A48="Norge",(ROUND((((SUMIFS('NO kostnader'!$O:$O,'NO kostnader'!$C:$C,Aktivitetsbudget!$B48,'NO kostnader'!$A:$A,Aktivitetsbudget!U$6,'NO kostnader'!$D:$D,"Personal"))*0.15)),0)),(ROUND((((SUMIFS('EU kostnader'!$F:$F,'EU kostnader'!$C:$C,Aktivitetsbudget!$B48,'EU kostnader'!$A:$A,Aktivitetsbudget!U$6,'EU kostnader'!$D:$D,"Personal"))*0.15)),0)))))</f>
        <v>0</v>
      </c>
      <c r="V48" s="61">
        <f>IF($S$4="Nei",0,(IF($A48="Norge",(ROUND((((SUMIFS('NO kostnader'!$O:$O,'NO kostnader'!$C:$C,Aktivitetsbudget!$B48,'NO kostnader'!$A:$A,Aktivitetsbudget!V$6,'NO kostnader'!$D:$D,"Personal"))*0.15)),0)),(ROUND((((SUMIFS('EU kostnader'!$F:$F,'EU kostnader'!$C:$C,Aktivitetsbudget!$B48,'EU kostnader'!$A:$A,Aktivitetsbudget!V$6,'EU kostnader'!$D:$D,"Personal"))*0.15)),0)))))</f>
        <v>0</v>
      </c>
      <c r="W48" s="61">
        <f>IF($S$4="Nei",0,(IF($A48="Norge",(ROUND((((SUMIFS('NO kostnader'!$O:$O,'NO kostnader'!$C:$C,Aktivitetsbudget!$B48,'NO kostnader'!$A:$A,Aktivitetsbudget!W$6,'NO kostnader'!$D:$D,"Personal"))*0.15)),0)),(ROUND((((SUMIFS('EU kostnader'!$F:$F,'EU kostnader'!$C:$C,Aktivitetsbudget!$B48,'EU kostnader'!$A:$A,Aktivitetsbudget!W$6,'EU kostnader'!$D:$D,"Personal"))*0.15)),0)))))</f>
        <v>0</v>
      </c>
      <c r="X48" s="61">
        <f>IF($S$4="Nei",0,(IF($A48="Norge",(ROUND((((SUMIFS('NO kostnader'!$O:$O,'NO kostnader'!$C:$C,Aktivitetsbudget!$B48,'NO kostnader'!$A:$A,Aktivitetsbudget!X$6,'NO kostnader'!$D:$D,"Personal"))*0.15)),0)),(ROUND((((SUMIFS('EU kostnader'!$F:$F,'EU kostnader'!$C:$C,Aktivitetsbudget!$B48,'EU kostnader'!$A:$A,Aktivitetsbudget!X$6,'EU kostnader'!$D:$D,"Personal"))*0.15)),0)))))</f>
        <v>0</v>
      </c>
      <c r="Y48" s="61">
        <f>IF($S$4="Nei",0,(IF($A48="Norge",(ROUND((((SUMIFS('NO kostnader'!$O:$O,'NO kostnader'!$C:$C,Aktivitetsbudget!$B48,'NO kostnader'!$A:$A,Aktivitetsbudget!Y$6,'NO kostnader'!$D:$D,"Personal"))*0.15)),0)),(ROUND((((SUMIFS('EU kostnader'!$F:$F,'EU kostnader'!$C:$C,Aktivitetsbudget!$B48,'EU kostnader'!$A:$A,Aktivitetsbudget!Y$6,'EU kostnader'!$D:$D,"Personal"))*0.15)),0)))))</f>
        <v>0</v>
      </c>
      <c r="Z48" s="61">
        <f>IF($S$4="Nei",0,(IF($A48="Norge",(ROUND((((SUMIFS('NO kostnader'!$O:$O,'NO kostnader'!$C:$C,Aktivitetsbudget!$B48,'NO kostnader'!$A:$A,Aktivitetsbudget!Z$6,'NO kostnader'!$D:$D,"Personal"))*0.15)),0)),(ROUND((((SUMIFS('EU kostnader'!$F:$F,'EU kostnader'!$C:$C,Aktivitetsbudget!$B48,'EU kostnader'!$A:$A,Aktivitetsbudget!Z$6,'EU kostnader'!$D:$D,"Personal"))*0.15)),0)))))</f>
        <v>0</v>
      </c>
      <c r="AA48" s="61">
        <f>IF($S$4="Nei",0,(IF($A48="Norge",(ROUND((((SUMIFS('NO kostnader'!$O:$O,'NO kostnader'!$C:$C,Aktivitetsbudget!$B48,'NO kostnader'!$A:$A,Aktivitetsbudget!AA$6,'NO kostnader'!$D:$D,"Personal"))*0.15)),0)),(ROUND((((SUMIFS('EU kostnader'!$F:$F,'EU kostnader'!$C:$C,Aktivitetsbudget!$B48,'EU kostnader'!$A:$A,Aktivitetsbudget!AA$6,'EU kostnader'!$D:$D,"Personal"))*0.15)),0)))))</f>
        <v>0</v>
      </c>
      <c r="AC48" s="61">
        <f>IF($AD$4="Nei",0,(IF($A48="Norge",(ROUND((((SUMIFS('NO kostnader'!$O:$O,'NO kostnader'!$C:$C,Aktivitetsbudget!$B48,'NO kostnader'!$A:$A,Aktivitetsbudget!AC$6,'NO kostnader'!$D:$D,"Personal"))*0.06)),0)),(ROUND((((SUMIFS('EU kostnader'!$F:$F,'EU kostnader'!$C:$C,Aktivitetsbudget!$B48,'EU kostnader'!$A:$A,Aktivitetsbudget!AC$6,'EU kostnader'!$D:$D,"Personal"))*0.06)),0)))))</f>
        <v>0</v>
      </c>
      <c r="AD48" s="61">
        <f>IF($AD$4="Nei",0,(IF($A48="Norge",(ROUND((((SUMIFS('NO kostnader'!$O:$O,'NO kostnader'!$C:$C,Aktivitetsbudget!$B48,'NO kostnader'!$A:$A,Aktivitetsbudget!AD$6,'NO kostnader'!$D:$D,"Personal"))*0.06)),0)),(ROUND((((SUMIFS('EU kostnader'!$F:$F,'EU kostnader'!$C:$C,Aktivitetsbudget!$B48,'EU kostnader'!$A:$A,Aktivitetsbudget!AD$6,'EU kostnader'!$D:$D,"Personal"))*0.06)),0)))))</f>
        <v>0</v>
      </c>
      <c r="AE48" s="61">
        <f>IF($AD$4="Nei",0,(IF($A48="Norge",(ROUND((((SUMIFS('NO kostnader'!$O:$O,'NO kostnader'!$C:$C,Aktivitetsbudget!$B48,'NO kostnader'!$A:$A,Aktivitetsbudget!AE$6,'NO kostnader'!$D:$D,"Personal"))*0.06)),0)),(ROUND((((SUMIFS('EU kostnader'!$F:$F,'EU kostnader'!$C:$C,Aktivitetsbudget!$B48,'EU kostnader'!$A:$A,Aktivitetsbudget!AE$6,'EU kostnader'!$D:$D,"Personal"))*0.06)),0)))))</f>
        <v>0</v>
      </c>
      <c r="AF48" s="61">
        <f>IF($AD$4="Nei",0,(IF($A48="Norge",(ROUND((((SUMIFS('NO kostnader'!$O:$O,'NO kostnader'!$C:$C,Aktivitetsbudget!$B48,'NO kostnader'!$A:$A,Aktivitetsbudget!AF$6,'NO kostnader'!$D:$D,"Personal"))*0.06)),0)),(ROUND((((SUMIFS('EU kostnader'!$F:$F,'EU kostnader'!$C:$C,Aktivitetsbudget!$B48,'EU kostnader'!$A:$A,Aktivitetsbudget!AF$6,'EU kostnader'!$D:$D,"Personal"))*0.06)),0)))))</f>
        <v>0</v>
      </c>
      <c r="AG48" s="61">
        <f>IF($AD$4="Nei",0,(IF($A48="Norge",(ROUND((((SUMIFS('NO kostnader'!$O:$O,'NO kostnader'!$C:$C,Aktivitetsbudget!$B48,'NO kostnader'!$A:$A,Aktivitetsbudget!AG$6,'NO kostnader'!$D:$D,"Personal"))*0.06)),0)),(ROUND((((SUMIFS('EU kostnader'!$F:$F,'EU kostnader'!$C:$C,Aktivitetsbudget!$B48,'EU kostnader'!$A:$A,Aktivitetsbudget!AG$6,'EU kostnader'!$D:$D,"Personal"))*0.06)),0)))))</f>
        <v>0</v>
      </c>
      <c r="AH48" s="61">
        <f>IF($AD$4="Nei",0,(IF($A48="Norge",(ROUND((((SUMIFS('NO kostnader'!$O:$O,'NO kostnader'!$C:$C,Aktivitetsbudget!$B48,'NO kostnader'!$A:$A,Aktivitetsbudget!AH$6,'NO kostnader'!$D:$D,"Personal"))*0.06)),0)),(ROUND((((SUMIFS('EU kostnader'!$F:$F,'EU kostnader'!$C:$C,Aktivitetsbudget!$B48,'EU kostnader'!$A:$A,Aktivitetsbudget!AH$6,'EU kostnader'!$D:$D,"Personal"))*0.06)),0)))))</f>
        <v>0</v>
      </c>
      <c r="AI48" s="61">
        <f>IF($AD$4="Nei",0,(IF($A48="Norge",(ROUND((((SUMIFS('NO kostnader'!$O:$O,'NO kostnader'!$C:$C,Aktivitetsbudget!$B48,'NO kostnader'!$A:$A,Aktivitetsbudget!AI$6,'NO kostnader'!$D:$D,"Personal"))*0.06)),0)),(ROUND((((SUMIFS('EU kostnader'!$F:$F,'EU kostnader'!$C:$C,Aktivitetsbudget!$B48,'EU kostnader'!$A:$A,Aktivitetsbudget!AI$6,'EU kostnader'!$D:$D,"Personal"))*0.06)),0)))))</f>
        <v>0</v>
      </c>
      <c r="AJ48" s="61">
        <f>IF($AD$4="Nei",0,(IF($A48="Norge",(ROUND((((SUMIFS('NO kostnader'!$O:$O,'NO kostnader'!$C:$C,Aktivitetsbudget!$B48,'NO kostnader'!$A:$A,Aktivitetsbudget!AJ$6,'NO kostnader'!$D:$D,"Personal"))*0.06)),0)),(ROUND((((SUMIFS('EU kostnader'!$F:$F,'EU kostnader'!$C:$C,Aktivitetsbudget!$B48,'EU kostnader'!$A:$A,Aktivitetsbudget!AJ$6,'EU kostnader'!$D:$D,"Personal"))*0.06)),0)))))</f>
        <v>0</v>
      </c>
      <c r="AK48" s="61">
        <f>IF($AD$4="Nei",0,(IF($A48="Norge",(ROUND((((SUMIFS('NO kostnader'!$O:$O,'NO kostnader'!$C:$C,Aktivitetsbudget!$B48,'NO kostnader'!$A:$A,Aktivitetsbudget!AK$6,'NO kostnader'!$D:$D,"Personal"))*0.06)),0)),(ROUND((((SUMIFS('EU kostnader'!$F:$F,'EU kostnader'!$C:$C,Aktivitetsbudget!$B48,'EU kostnader'!$A:$A,Aktivitetsbudget!AK$6,'EU kostnader'!$D:$D,"Personal"))*0.06)),0)))))</f>
        <v>0</v>
      </c>
      <c r="AL48" s="61">
        <f>IF($AD$4="Nei",0,(IF($A48="Norge",(ROUND((((SUMIFS('NO kostnader'!$O:$O,'NO kostnader'!$C:$C,Aktivitetsbudget!$B48,'NO kostnader'!$A:$A,Aktivitetsbudget!AL$6,'NO kostnader'!$D:$D,"Personal"))*0.06)),0)),(ROUND((((SUMIFS('EU kostnader'!$F:$F,'EU kostnader'!$C:$C,Aktivitetsbudget!$B48,'EU kostnader'!$A:$A,Aktivitetsbudget!AL$6,'EU kostnader'!$D:$D,"Personal"))*0.06)),0)))))</f>
        <v>0</v>
      </c>
    </row>
    <row r="49" spans="1:38" x14ac:dyDescent="0.25">
      <c r="A49" s="56" t="str">
        <f>VLOOKUP(B49,'Set-up'!$BG$35:$BH$79,2,FALSE)</f>
        <v/>
      </c>
      <c r="B49" s="56" t="str">
        <f>IF('Set-up'!BG75="","",'Set-up'!BG75)</f>
        <v/>
      </c>
      <c r="C49" s="57" t="str">
        <f t="shared" si="7"/>
        <v/>
      </c>
      <c r="D49" s="58" t="str">
        <f>IF($B49="","",R49+AC49+(IF($A49="Norge",(SUMIFS('NO kostnader'!$O:$O,'NO kostnader'!$C:$C,Aktivitetsbudget!$B49,'NO kostnader'!$A:$A,Aktivitetsbudget!D$4)),(SUMIFS('EU kostnader'!$F:$F,'EU kostnader'!$C:$C,Aktivitetsbudget!$B49,'EU kostnader'!$A:$A,Aktivitetsbudget!D$4)))))</f>
        <v/>
      </c>
      <c r="E49" s="58" t="str">
        <f>IF($B49="","",S49+AD49+(IF($A49="Norge",(SUMIFS('NO kostnader'!$O:$O,'NO kostnader'!$C:$C,Aktivitetsbudget!$B49,'NO kostnader'!$A:$A,Aktivitetsbudget!E$4)),(SUMIFS('EU kostnader'!$F:$F,'EU kostnader'!$C:$C,Aktivitetsbudget!$B49,'EU kostnader'!$A:$A,Aktivitetsbudget!E$4)))))</f>
        <v/>
      </c>
      <c r="F49" s="58" t="str">
        <f>IF($B49="","",T49+AE49+(IF($A49="Norge",(SUMIFS('NO kostnader'!$O:$O,'NO kostnader'!$C:$C,Aktivitetsbudget!$B49,'NO kostnader'!$A:$A,Aktivitetsbudget!F$4)),(SUMIFS('EU kostnader'!$F:$F,'EU kostnader'!$C:$C,Aktivitetsbudget!$B49,'EU kostnader'!$A:$A,Aktivitetsbudget!F$4)))))</f>
        <v/>
      </c>
      <c r="G49" s="58" t="str">
        <f>IF($B49="","",U49+AF49+(IF($A49="Norge",(SUMIFS('NO kostnader'!$O:$O,'NO kostnader'!$C:$C,Aktivitetsbudget!$B49,'NO kostnader'!$A:$A,Aktivitetsbudget!G$4)),(SUMIFS('EU kostnader'!$F:$F,'EU kostnader'!$C:$C,Aktivitetsbudget!$B49,'EU kostnader'!$A:$A,Aktivitetsbudget!G$4)))))</f>
        <v/>
      </c>
      <c r="H49" s="58" t="str">
        <f>IF($B49="","",V49+AG49+(IF($A49="Norge",(SUMIFS('NO kostnader'!$O:$O,'NO kostnader'!$C:$C,Aktivitetsbudget!$B49,'NO kostnader'!$A:$A,Aktivitetsbudget!H$4)),(SUMIFS('EU kostnader'!$F:$F,'EU kostnader'!$C:$C,Aktivitetsbudget!$B49,'EU kostnader'!$A:$A,Aktivitetsbudget!H$4)))))</f>
        <v/>
      </c>
      <c r="I49" s="58" t="str">
        <f>IF($B49="","",W49+AH49+(IF($A49="Norge",(SUMIFS('NO kostnader'!$O:$O,'NO kostnader'!$C:$C,Aktivitetsbudget!$B49,'NO kostnader'!$A:$A,Aktivitetsbudget!I$4)),(SUMIFS('EU kostnader'!$F:$F,'EU kostnader'!$C:$C,Aktivitetsbudget!$B49,'EU kostnader'!$A:$A,Aktivitetsbudget!I$4)))))</f>
        <v/>
      </c>
      <c r="J49" s="58" t="str">
        <f>IF($B49="","",X49+AI49+(IF($A49="Norge",(SUMIFS('NO kostnader'!$O:$O,'NO kostnader'!$C:$C,Aktivitetsbudget!$B49,'NO kostnader'!$A:$A,Aktivitetsbudget!J$4)),(SUMIFS('EU kostnader'!$F:$F,'EU kostnader'!$C:$C,Aktivitetsbudget!$B49,'EU kostnader'!$A:$A,Aktivitetsbudget!J$4)))))</f>
        <v/>
      </c>
      <c r="K49" s="58" t="str">
        <f>IF($B49="","",Y49+AJ49+(IF($A49="Norge",(SUMIFS('NO kostnader'!$O:$O,'NO kostnader'!$C:$C,Aktivitetsbudget!$B49,'NO kostnader'!$A:$A,Aktivitetsbudget!K$4)),(SUMIFS('EU kostnader'!$F:$F,'EU kostnader'!$C:$C,Aktivitetsbudget!$B49,'EU kostnader'!$A:$A,Aktivitetsbudget!K$4)))))</f>
        <v/>
      </c>
      <c r="L49" s="58" t="str">
        <f>IF($B49="","",Z49+AK49+(IF($A49="Norge",(SUMIFS('NO kostnader'!$O:$O,'NO kostnader'!$C:$C,Aktivitetsbudget!$B49,'NO kostnader'!$A:$A,Aktivitetsbudget!L$4)),(SUMIFS('EU kostnader'!$F:$F,'EU kostnader'!$C:$C,Aktivitetsbudget!$B49,'EU kostnader'!$A:$A,Aktivitetsbudget!L$4)))))</f>
        <v/>
      </c>
      <c r="M49" s="58" t="str">
        <f>IF($B49="","",AA49+AL49+(IF($A49="Norge",(SUMIFS('NO kostnader'!$O:$O,'NO kostnader'!$C:$C,Aktivitetsbudget!$B49,'NO kostnader'!$A:$A,Aktivitetsbudget!M$4)),(SUMIFS('EU kostnader'!$F:$F,'EU kostnader'!$C:$C,Aktivitetsbudget!$B49,'EU kostnader'!$A:$A,Aktivitetsbudget!M$4)))))</f>
        <v/>
      </c>
      <c r="R49" s="61">
        <f>IF($S$4="Nei",0,(IF($A49="Norge",(ROUND((((SUMIFS('NO kostnader'!$O:$O,'NO kostnader'!$C:$C,Aktivitetsbudget!$B49,'NO kostnader'!$A:$A,Aktivitetsbudget!R$6,'NO kostnader'!$D:$D,"Personal"))*0.15)),0)),(ROUND((((SUMIFS('EU kostnader'!$F:$F,'EU kostnader'!$C:$C,Aktivitetsbudget!$B49,'EU kostnader'!$A:$A,Aktivitetsbudget!R$6,'EU kostnader'!$D:$D,"Personal"))*0.15)),0)))))</f>
        <v>0</v>
      </c>
      <c r="S49" s="61">
        <f>IF($S$4="Nei",0,(IF($A49="Norge",(ROUND((((SUMIFS('NO kostnader'!$O:$O,'NO kostnader'!$C:$C,Aktivitetsbudget!$B49,'NO kostnader'!$A:$A,Aktivitetsbudget!S$6,'NO kostnader'!$D:$D,"Personal"))*0.15)),0)),(ROUND((((SUMIFS('EU kostnader'!$F:$F,'EU kostnader'!$C:$C,Aktivitetsbudget!$B49,'EU kostnader'!$A:$A,Aktivitetsbudget!S$6,'EU kostnader'!$D:$D,"Personal"))*0.15)),0)))))</f>
        <v>0</v>
      </c>
      <c r="T49" s="61">
        <f>IF($S$4="Nei",0,(IF($A49="Norge",(ROUND((((SUMIFS('NO kostnader'!$O:$O,'NO kostnader'!$C:$C,Aktivitetsbudget!$B49,'NO kostnader'!$A:$A,Aktivitetsbudget!T$6,'NO kostnader'!$D:$D,"Personal"))*0.15)),0)),(ROUND((((SUMIFS('EU kostnader'!$F:$F,'EU kostnader'!$C:$C,Aktivitetsbudget!$B49,'EU kostnader'!$A:$A,Aktivitetsbudget!T$6,'EU kostnader'!$D:$D,"Personal"))*0.15)),0)))))</f>
        <v>0</v>
      </c>
      <c r="U49" s="61">
        <f>IF($S$4="Nei",0,(IF($A49="Norge",(ROUND((((SUMIFS('NO kostnader'!$O:$O,'NO kostnader'!$C:$C,Aktivitetsbudget!$B49,'NO kostnader'!$A:$A,Aktivitetsbudget!U$6,'NO kostnader'!$D:$D,"Personal"))*0.15)),0)),(ROUND((((SUMIFS('EU kostnader'!$F:$F,'EU kostnader'!$C:$C,Aktivitetsbudget!$B49,'EU kostnader'!$A:$A,Aktivitetsbudget!U$6,'EU kostnader'!$D:$D,"Personal"))*0.15)),0)))))</f>
        <v>0</v>
      </c>
      <c r="V49" s="61">
        <f>IF($S$4="Nei",0,(IF($A49="Norge",(ROUND((((SUMIFS('NO kostnader'!$O:$O,'NO kostnader'!$C:$C,Aktivitetsbudget!$B49,'NO kostnader'!$A:$A,Aktivitetsbudget!V$6,'NO kostnader'!$D:$D,"Personal"))*0.15)),0)),(ROUND((((SUMIFS('EU kostnader'!$F:$F,'EU kostnader'!$C:$C,Aktivitetsbudget!$B49,'EU kostnader'!$A:$A,Aktivitetsbudget!V$6,'EU kostnader'!$D:$D,"Personal"))*0.15)),0)))))</f>
        <v>0</v>
      </c>
      <c r="W49" s="61">
        <f>IF($S$4="Nei",0,(IF($A49="Norge",(ROUND((((SUMIFS('NO kostnader'!$O:$O,'NO kostnader'!$C:$C,Aktivitetsbudget!$B49,'NO kostnader'!$A:$A,Aktivitetsbudget!W$6,'NO kostnader'!$D:$D,"Personal"))*0.15)),0)),(ROUND((((SUMIFS('EU kostnader'!$F:$F,'EU kostnader'!$C:$C,Aktivitetsbudget!$B49,'EU kostnader'!$A:$A,Aktivitetsbudget!W$6,'EU kostnader'!$D:$D,"Personal"))*0.15)),0)))))</f>
        <v>0</v>
      </c>
      <c r="X49" s="61">
        <f>IF($S$4="Nei",0,(IF($A49="Norge",(ROUND((((SUMIFS('NO kostnader'!$O:$O,'NO kostnader'!$C:$C,Aktivitetsbudget!$B49,'NO kostnader'!$A:$A,Aktivitetsbudget!X$6,'NO kostnader'!$D:$D,"Personal"))*0.15)),0)),(ROUND((((SUMIFS('EU kostnader'!$F:$F,'EU kostnader'!$C:$C,Aktivitetsbudget!$B49,'EU kostnader'!$A:$A,Aktivitetsbudget!X$6,'EU kostnader'!$D:$D,"Personal"))*0.15)),0)))))</f>
        <v>0</v>
      </c>
      <c r="Y49" s="61">
        <f>IF($S$4="Nei",0,(IF($A49="Norge",(ROUND((((SUMIFS('NO kostnader'!$O:$O,'NO kostnader'!$C:$C,Aktivitetsbudget!$B49,'NO kostnader'!$A:$A,Aktivitetsbudget!Y$6,'NO kostnader'!$D:$D,"Personal"))*0.15)),0)),(ROUND((((SUMIFS('EU kostnader'!$F:$F,'EU kostnader'!$C:$C,Aktivitetsbudget!$B49,'EU kostnader'!$A:$A,Aktivitetsbudget!Y$6,'EU kostnader'!$D:$D,"Personal"))*0.15)),0)))))</f>
        <v>0</v>
      </c>
      <c r="Z49" s="61">
        <f>IF($S$4="Nei",0,(IF($A49="Norge",(ROUND((((SUMIFS('NO kostnader'!$O:$O,'NO kostnader'!$C:$C,Aktivitetsbudget!$B49,'NO kostnader'!$A:$A,Aktivitetsbudget!Z$6,'NO kostnader'!$D:$D,"Personal"))*0.15)),0)),(ROUND((((SUMIFS('EU kostnader'!$F:$F,'EU kostnader'!$C:$C,Aktivitetsbudget!$B49,'EU kostnader'!$A:$A,Aktivitetsbudget!Z$6,'EU kostnader'!$D:$D,"Personal"))*0.15)),0)))))</f>
        <v>0</v>
      </c>
      <c r="AA49" s="61">
        <f>IF($S$4="Nei",0,(IF($A49="Norge",(ROUND((((SUMIFS('NO kostnader'!$O:$O,'NO kostnader'!$C:$C,Aktivitetsbudget!$B49,'NO kostnader'!$A:$A,Aktivitetsbudget!AA$6,'NO kostnader'!$D:$D,"Personal"))*0.15)),0)),(ROUND((((SUMIFS('EU kostnader'!$F:$F,'EU kostnader'!$C:$C,Aktivitetsbudget!$B49,'EU kostnader'!$A:$A,Aktivitetsbudget!AA$6,'EU kostnader'!$D:$D,"Personal"))*0.15)),0)))))</f>
        <v>0</v>
      </c>
      <c r="AC49" s="61">
        <f>IF($AD$4="Nei",0,(IF($A49="Norge",(ROUND((((SUMIFS('NO kostnader'!$O:$O,'NO kostnader'!$C:$C,Aktivitetsbudget!$B49,'NO kostnader'!$A:$A,Aktivitetsbudget!AC$6,'NO kostnader'!$D:$D,"Personal"))*0.06)),0)),(ROUND((((SUMIFS('EU kostnader'!$F:$F,'EU kostnader'!$C:$C,Aktivitetsbudget!$B49,'EU kostnader'!$A:$A,Aktivitetsbudget!AC$6,'EU kostnader'!$D:$D,"Personal"))*0.06)),0)))))</f>
        <v>0</v>
      </c>
      <c r="AD49" s="61">
        <f>IF($AD$4="Nei",0,(IF($A49="Norge",(ROUND((((SUMIFS('NO kostnader'!$O:$O,'NO kostnader'!$C:$C,Aktivitetsbudget!$B49,'NO kostnader'!$A:$A,Aktivitetsbudget!AD$6,'NO kostnader'!$D:$D,"Personal"))*0.06)),0)),(ROUND((((SUMIFS('EU kostnader'!$F:$F,'EU kostnader'!$C:$C,Aktivitetsbudget!$B49,'EU kostnader'!$A:$A,Aktivitetsbudget!AD$6,'EU kostnader'!$D:$D,"Personal"))*0.06)),0)))))</f>
        <v>0</v>
      </c>
      <c r="AE49" s="61">
        <f>IF($AD$4="Nei",0,(IF($A49="Norge",(ROUND((((SUMIFS('NO kostnader'!$O:$O,'NO kostnader'!$C:$C,Aktivitetsbudget!$B49,'NO kostnader'!$A:$A,Aktivitetsbudget!AE$6,'NO kostnader'!$D:$D,"Personal"))*0.06)),0)),(ROUND((((SUMIFS('EU kostnader'!$F:$F,'EU kostnader'!$C:$C,Aktivitetsbudget!$B49,'EU kostnader'!$A:$A,Aktivitetsbudget!AE$6,'EU kostnader'!$D:$D,"Personal"))*0.06)),0)))))</f>
        <v>0</v>
      </c>
      <c r="AF49" s="61">
        <f>IF($AD$4="Nei",0,(IF($A49="Norge",(ROUND((((SUMIFS('NO kostnader'!$O:$O,'NO kostnader'!$C:$C,Aktivitetsbudget!$B49,'NO kostnader'!$A:$A,Aktivitetsbudget!AF$6,'NO kostnader'!$D:$D,"Personal"))*0.06)),0)),(ROUND((((SUMIFS('EU kostnader'!$F:$F,'EU kostnader'!$C:$C,Aktivitetsbudget!$B49,'EU kostnader'!$A:$A,Aktivitetsbudget!AF$6,'EU kostnader'!$D:$D,"Personal"))*0.06)),0)))))</f>
        <v>0</v>
      </c>
      <c r="AG49" s="61">
        <f>IF($AD$4="Nei",0,(IF($A49="Norge",(ROUND((((SUMIFS('NO kostnader'!$O:$O,'NO kostnader'!$C:$C,Aktivitetsbudget!$B49,'NO kostnader'!$A:$A,Aktivitetsbudget!AG$6,'NO kostnader'!$D:$D,"Personal"))*0.06)),0)),(ROUND((((SUMIFS('EU kostnader'!$F:$F,'EU kostnader'!$C:$C,Aktivitetsbudget!$B49,'EU kostnader'!$A:$A,Aktivitetsbudget!AG$6,'EU kostnader'!$D:$D,"Personal"))*0.06)),0)))))</f>
        <v>0</v>
      </c>
      <c r="AH49" s="61">
        <f>IF($AD$4="Nei",0,(IF($A49="Norge",(ROUND((((SUMIFS('NO kostnader'!$O:$O,'NO kostnader'!$C:$C,Aktivitetsbudget!$B49,'NO kostnader'!$A:$A,Aktivitetsbudget!AH$6,'NO kostnader'!$D:$D,"Personal"))*0.06)),0)),(ROUND((((SUMIFS('EU kostnader'!$F:$F,'EU kostnader'!$C:$C,Aktivitetsbudget!$B49,'EU kostnader'!$A:$A,Aktivitetsbudget!AH$6,'EU kostnader'!$D:$D,"Personal"))*0.06)),0)))))</f>
        <v>0</v>
      </c>
      <c r="AI49" s="61">
        <f>IF($AD$4="Nei",0,(IF($A49="Norge",(ROUND((((SUMIFS('NO kostnader'!$O:$O,'NO kostnader'!$C:$C,Aktivitetsbudget!$B49,'NO kostnader'!$A:$A,Aktivitetsbudget!AI$6,'NO kostnader'!$D:$D,"Personal"))*0.06)),0)),(ROUND((((SUMIFS('EU kostnader'!$F:$F,'EU kostnader'!$C:$C,Aktivitetsbudget!$B49,'EU kostnader'!$A:$A,Aktivitetsbudget!AI$6,'EU kostnader'!$D:$D,"Personal"))*0.06)),0)))))</f>
        <v>0</v>
      </c>
      <c r="AJ49" s="61">
        <f>IF($AD$4="Nei",0,(IF($A49="Norge",(ROUND((((SUMIFS('NO kostnader'!$O:$O,'NO kostnader'!$C:$C,Aktivitetsbudget!$B49,'NO kostnader'!$A:$A,Aktivitetsbudget!AJ$6,'NO kostnader'!$D:$D,"Personal"))*0.06)),0)),(ROUND((((SUMIFS('EU kostnader'!$F:$F,'EU kostnader'!$C:$C,Aktivitetsbudget!$B49,'EU kostnader'!$A:$A,Aktivitetsbudget!AJ$6,'EU kostnader'!$D:$D,"Personal"))*0.06)),0)))))</f>
        <v>0</v>
      </c>
      <c r="AK49" s="61">
        <f>IF($AD$4="Nei",0,(IF($A49="Norge",(ROUND((((SUMIFS('NO kostnader'!$O:$O,'NO kostnader'!$C:$C,Aktivitetsbudget!$B49,'NO kostnader'!$A:$A,Aktivitetsbudget!AK$6,'NO kostnader'!$D:$D,"Personal"))*0.06)),0)),(ROUND((((SUMIFS('EU kostnader'!$F:$F,'EU kostnader'!$C:$C,Aktivitetsbudget!$B49,'EU kostnader'!$A:$A,Aktivitetsbudget!AK$6,'EU kostnader'!$D:$D,"Personal"))*0.06)),0)))))</f>
        <v>0</v>
      </c>
      <c r="AL49" s="61">
        <f>IF($AD$4="Nei",0,(IF($A49="Norge",(ROUND((((SUMIFS('NO kostnader'!$O:$O,'NO kostnader'!$C:$C,Aktivitetsbudget!$B49,'NO kostnader'!$A:$A,Aktivitetsbudget!AL$6,'NO kostnader'!$D:$D,"Personal"))*0.06)),0)),(ROUND((((SUMIFS('EU kostnader'!$F:$F,'EU kostnader'!$C:$C,Aktivitetsbudget!$B49,'EU kostnader'!$A:$A,Aktivitetsbudget!AL$6,'EU kostnader'!$D:$D,"Personal"))*0.06)),0)))))</f>
        <v>0</v>
      </c>
    </row>
    <row r="50" spans="1:38" x14ac:dyDescent="0.25">
      <c r="A50" s="56" t="str">
        <f>VLOOKUP(B50,'Set-up'!$BG$35:$BH$79,2,FALSE)</f>
        <v/>
      </c>
      <c r="B50" s="56" t="str">
        <f>IF('Set-up'!BG76="","",'Set-up'!BG76)</f>
        <v/>
      </c>
      <c r="C50" s="57" t="str">
        <f t="shared" si="7"/>
        <v/>
      </c>
      <c r="D50" s="58" t="str">
        <f>IF($B50="","",R50+AC50+(IF($A50="Norge",(SUMIFS('NO kostnader'!$O:$O,'NO kostnader'!$C:$C,Aktivitetsbudget!$B50,'NO kostnader'!$A:$A,Aktivitetsbudget!D$4)),(SUMIFS('EU kostnader'!$F:$F,'EU kostnader'!$C:$C,Aktivitetsbudget!$B50,'EU kostnader'!$A:$A,Aktivitetsbudget!D$4)))))</f>
        <v/>
      </c>
      <c r="E50" s="58" t="str">
        <f>IF($B50="","",S50+AD50+(IF($A50="Norge",(SUMIFS('NO kostnader'!$O:$O,'NO kostnader'!$C:$C,Aktivitetsbudget!$B50,'NO kostnader'!$A:$A,Aktivitetsbudget!E$4)),(SUMIFS('EU kostnader'!$F:$F,'EU kostnader'!$C:$C,Aktivitetsbudget!$B50,'EU kostnader'!$A:$A,Aktivitetsbudget!E$4)))))</f>
        <v/>
      </c>
      <c r="F50" s="58" t="str">
        <f>IF($B50="","",T50+AE50+(IF($A50="Norge",(SUMIFS('NO kostnader'!$O:$O,'NO kostnader'!$C:$C,Aktivitetsbudget!$B50,'NO kostnader'!$A:$A,Aktivitetsbudget!F$4)),(SUMIFS('EU kostnader'!$F:$F,'EU kostnader'!$C:$C,Aktivitetsbudget!$B50,'EU kostnader'!$A:$A,Aktivitetsbudget!F$4)))))</f>
        <v/>
      </c>
      <c r="G50" s="58" t="str">
        <f>IF($B50="","",U50+AF50+(IF($A50="Norge",(SUMIFS('NO kostnader'!$O:$O,'NO kostnader'!$C:$C,Aktivitetsbudget!$B50,'NO kostnader'!$A:$A,Aktivitetsbudget!G$4)),(SUMIFS('EU kostnader'!$F:$F,'EU kostnader'!$C:$C,Aktivitetsbudget!$B50,'EU kostnader'!$A:$A,Aktivitetsbudget!G$4)))))</f>
        <v/>
      </c>
      <c r="H50" s="58" t="str">
        <f>IF($B50="","",V50+AG50+(IF($A50="Norge",(SUMIFS('NO kostnader'!$O:$O,'NO kostnader'!$C:$C,Aktivitetsbudget!$B50,'NO kostnader'!$A:$A,Aktivitetsbudget!H$4)),(SUMIFS('EU kostnader'!$F:$F,'EU kostnader'!$C:$C,Aktivitetsbudget!$B50,'EU kostnader'!$A:$A,Aktivitetsbudget!H$4)))))</f>
        <v/>
      </c>
      <c r="I50" s="58" t="str">
        <f>IF($B50="","",W50+AH50+(IF($A50="Norge",(SUMIFS('NO kostnader'!$O:$O,'NO kostnader'!$C:$C,Aktivitetsbudget!$B50,'NO kostnader'!$A:$A,Aktivitetsbudget!I$4)),(SUMIFS('EU kostnader'!$F:$F,'EU kostnader'!$C:$C,Aktivitetsbudget!$B50,'EU kostnader'!$A:$A,Aktivitetsbudget!I$4)))))</f>
        <v/>
      </c>
      <c r="J50" s="58" t="str">
        <f>IF($B50="","",X50+AI50+(IF($A50="Norge",(SUMIFS('NO kostnader'!$O:$O,'NO kostnader'!$C:$C,Aktivitetsbudget!$B50,'NO kostnader'!$A:$A,Aktivitetsbudget!J$4)),(SUMIFS('EU kostnader'!$F:$F,'EU kostnader'!$C:$C,Aktivitetsbudget!$B50,'EU kostnader'!$A:$A,Aktivitetsbudget!J$4)))))</f>
        <v/>
      </c>
      <c r="K50" s="58" t="str">
        <f>IF($B50="","",Y50+AJ50+(IF($A50="Norge",(SUMIFS('NO kostnader'!$O:$O,'NO kostnader'!$C:$C,Aktivitetsbudget!$B50,'NO kostnader'!$A:$A,Aktivitetsbudget!K$4)),(SUMIFS('EU kostnader'!$F:$F,'EU kostnader'!$C:$C,Aktivitetsbudget!$B50,'EU kostnader'!$A:$A,Aktivitetsbudget!K$4)))))</f>
        <v/>
      </c>
      <c r="L50" s="58" t="str">
        <f>IF($B50="","",Z50+AK50+(IF($A50="Norge",(SUMIFS('NO kostnader'!$O:$O,'NO kostnader'!$C:$C,Aktivitetsbudget!$B50,'NO kostnader'!$A:$A,Aktivitetsbudget!L$4)),(SUMIFS('EU kostnader'!$F:$F,'EU kostnader'!$C:$C,Aktivitetsbudget!$B50,'EU kostnader'!$A:$A,Aktivitetsbudget!L$4)))))</f>
        <v/>
      </c>
      <c r="M50" s="58" t="str">
        <f>IF($B50="","",AA50+AL50+(IF($A50="Norge",(SUMIFS('NO kostnader'!$O:$O,'NO kostnader'!$C:$C,Aktivitetsbudget!$B50,'NO kostnader'!$A:$A,Aktivitetsbudget!M$4)),(SUMIFS('EU kostnader'!$F:$F,'EU kostnader'!$C:$C,Aktivitetsbudget!$B50,'EU kostnader'!$A:$A,Aktivitetsbudget!M$4)))))</f>
        <v/>
      </c>
      <c r="R50" s="61">
        <f>IF($S$4="Nei",0,(IF($A50="Norge",(ROUND((((SUMIFS('NO kostnader'!$O:$O,'NO kostnader'!$C:$C,Aktivitetsbudget!$B50,'NO kostnader'!$A:$A,Aktivitetsbudget!R$6,'NO kostnader'!$D:$D,"Personal"))*0.15)),0)),(ROUND((((SUMIFS('EU kostnader'!$F:$F,'EU kostnader'!$C:$C,Aktivitetsbudget!$B50,'EU kostnader'!$A:$A,Aktivitetsbudget!R$6,'EU kostnader'!$D:$D,"Personal"))*0.15)),0)))))</f>
        <v>0</v>
      </c>
      <c r="S50" s="61">
        <f>IF($S$4="Nei",0,(IF($A50="Norge",(ROUND((((SUMIFS('NO kostnader'!$O:$O,'NO kostnader'!$C:$C,Aktivitetsbudget!$B50,'NO kostnader'!$A:$A,Aktivitetsbudget!S$6,'NO kostnader'!$D:$D,"Personal"))*0.15)),0)),(ROUND((((SUMIFS('EU kostnader'!$F:$F,'EU kostnader'!$C:$C,Aktivitetsbudget!$B50,'EU kostnader'!$A:$A,Aktivitetsbudget!S$6,'EU kostnader'!$D:$D,"Personal"))*0.15)),0)))))</f>
        <v>0</v>
      </c>
      <c r="T50" s="61">
        <f>IF($S$4="Nei",0,(IF($A50="Norge",(ROUND((((SUMIFS('NO kostnader'!$O:$O,'NO kostnader'!$C:$C,Aktivitetsbudget!$B50,'NO kostnader'!$A:$A,Aktivitetsbudget!T$6,'NO kostnader'!$D:$D,"Personal"))*0.15)),0)),(ROUND((((SUMIFS('EU kostnader'!$F:$F,'EU kostnader'!$C:$C,Aktivitetsbudget!$B50,'EU kostnader'!$A:$A,Aktivitetsbudget!T$6,'EU kostnader'!$D:$D,"Personal"))*0.15)),0)))))</f>
        <v>0</v>
      </c>
      <c r="U50" s="61">
        <f>IF($S$4="Nei",0,(IF($A50="Norge",(ROUND((((SUMIFS('NO kostnader'!$O:$O,'NO kostnader'!$C:$C,Aktivitetsbudget!$B50,'NO kostnader'!$A:$A,Aktivitetsbudget!U$6,'NO kostnader'!$D:$D,"Personal"))*0.15)),0)),(ROUND((((SUMIFS('EU kostnader'!$F:$F,'EU kostnader'!$C:$C,Aktivitetsbudget!$B50,'EU kostnader'!$A:$A,Aktivitetsbudget!U$6,'EU kostnader'!$D:$D,"Personal"))*0.15)),0)))))</f>
        <v>0</v>
      </c>
      <c r="V50" s="61">
        <f>IF($S$4="Nei",0,(IF($A50="Norge",(ROUND((((SUMIFS('NO kostnader'!$O:$O,'NO kostnader'!$C:$C,Aktivitetsbudget!$B50,'NO kostnader'!$A:$A,Aktivitetsbudget!V$6,'NO kostnader'!$D:$D,"Personal"))*0.15)),0)),(ROUND((((SUMIFS('EU kostnader'!$F:$F,'EU kostnader'!$C:$C,Aktivitetsbudget!$B50,'EU kostnader'!$A:$A,Aktivitetsbudget!V$6,'EU kostnader'!$D:$D,"Personal"))*0.15)),0)))))</f>
        <v>0</v>
      </c>
      <c r="W50" s="61">
        <f>IF($S$4="Nei",0,(IF($A50="Norge",(ROUND((((SUMIFS('NO kostnader'!$O:$O,'NO kostnader'!$C:$C,Aktivitetsbudget!$B50,'NO kostnader'!$A:$A,Aktivitetsbudget!W$6,'NO kostnader'!$D:$D,"Personal"))*0.15)),0)),(ROUND((((SUMIFS('EU kostnader'!$F:$F,'EU kostnader'!$C:$C,Aktivitetsbudget!$B50,'EU kostnader'!$A:$A,Aktivitetsbudget!W$6,'EU kostnader'!$D:$D,"Personal"))*0.15)),0)))))</f>
        <v>0</v>
      </c>
      <c r="X50" s="61">
        <f>IF($S$4="Nei",0,(IF($A50="Norge",(ROUND((((SUMIFS('NO kostnader'!$O:$O,'NO kostnader'!$C:$C,Aktivitetsbudget!$B50,'NO kostnader'!$A:$A,Aktivitetsbudget!X$6,'NO kostnader'!$D:$D,"Personal"))*0.15)),0)),(ROUND((((SUMIFS('EU kostnader'!$F:$F,'EU kostnader'!$C:$C,Aktivitetsbudget!$B50,'EU kostnader'!$A:$A,Aktivitetsbudget!X$6,'EU kostnader'!$D:$D,"Personal"))*0.15)),0)))))</f>
        <v>0</v>
      </c>
      <c r="Y50" s="61">
        <f>IF($S$4="Nei",0,(IF($A50="Norge",(ROUND((((SUMIFS('NO kostnader'!$O:$O,'NO kostnader'!$C:$C,Aktivitetsbudget!$B50,'NO kostnader'!$A:$A,Aktivitetsbudget!Y$6,'NO kostnader'!$D:$D,"Personal"))*0.15)),0)),(ROUND((((SUMIFS('EU kostnader'!$F:$F,'EU kostnader'!$C:$C,Aktivitetsbudget!$B50,'EU kostnader'!$A:$A,Aktivitetsbudget!Y$6,'EU kostnader'!$D:$D,"Personal"))*0.15)),0)))))</f>
        <v>0</v>
      </c>
      <c r="Z50" s="61">
        <f>IF($S$4="Nei",0,(IF($A50="Norge",(ROUND((((SUMIFS('NO kostnader'!$O:$O,'NO kostnader'!$C:$C,Aktivitetsbudget!$B50,'NO kostnader'!$A:$A,Aktivitetsbudget!Z$6,'NO kostnader'!$D:$D,"Personal"))*0.15)),0)),(ROUND((((SUMIFS('EU kostnader'!$F:$F,'EU kostnader'!$C:$C,Aktivitetsbudget!$B50,'EU kostnader'!$A:$A,Aktivitetsbudget!Z$6,'EU kostnader'!$D:$D,"Personal"))*0.15)),0)))))</f>
        <v>0</v>
      </c>
      <c r="AA50" s="61">
        <f>IF($S$4="Nei",0,(IF($A50="Norge",(ROUND((((SUMIFS('NO kostnader'!$O:$O,'NO kostnader'!$C:$C,Aktivitetsbudget!$B50,'NO kostnader'!$A:$A,Aktivitetsbudget!AA$6,'NO kostnader'!$D:$D,"Personal"))*0.15)),0)),(ROUND((((SUMIFS('EU kostnader'!$F:$F,'EU kostnader'!$C:$C,Aktivitetsbudget!$B50,'EU kostnader'!$A:$A,Aktivitetsbudget!AA$6,'EU kostnader'!$D:$D,"Personal"))*0.15)),0)))))</f>
        <v>0</v>
      </c>
      <c r="AC50" s="61">
        <f>IF($AD$4="Nei",0,(IF($A50="Norge",(ROUND((((SUMIFS('NO kostnader'!$O:$O,'NO kostnader'!$C:$C,Aktivitetsbudget!$B50,'NO kostnader'!$A:$A,Aktivitetsbudget!AC$6,'NO kostnader'!$D:$D,"Personal"))*0.06)),0)),(ROUND((((SUMIFS('EU kostnader'!$F:$F,'EU kostnader'!$C:$C,Aktivitetsbudget!$B50,'EU kostnader'!$A:$A,Aktivitetsbudget!AC$6,'EU kostnader'!$D:$D,"Personal"))*0.06)),0)))))</f>
        <v>0</v>
      </c>
      <c r="AD50" s="61">
        <f>IF($AD$4="Nei",0,(IF($A50="Norge",(ROUND((((SUMIFS('NO kostnader'!$O:$O,'NO kostnader'!$C:$C,Aktivitetsbudget!$B50,'NO kostnader'!$A:$A,Aktivitetsbudget!AD$6,'NO kostnader'!$D:$D,"Personal"))*0.06)),0)),(ROUND((((SUMIFS('EU kostnader'!$F:$F,'EU kostnader'!$C:$C,Aktivitetsbudget!$B50,'EU kostnader'!$A:$A,Aktivitetsbudget!AD$6,'EU kostnader'!$D:$D,"Personal"))*0.06)),0)))))</f>
        <v>0</v>
      </c>
      <c r="AE50" s="61">
        <f>IF($AD$4="Nei",0,(IF($A50="Norge",(ROUND((((SUMIFS('NO kostnader'!$O:$O,'NO kostnader'!$C:$C,Aktivitetsbudget!$B50,'NO kostnader'!$A:$A,Aktivitetsbudget!AE$6,'NO kostnader'!$D:$D,"Personal"))*0.06)),0)),(ROUND((((SUMIFS('EU kostnader'!$F:$F,'EU kostnader'!$C:$C,Aktivitetsbudget!$B50,'EU kostnader'!$A:$A,Aktivitetsbudget!AE$6,'EU kostnader'!$D:$D,"Personal"))*0.06)),0)))))</f>
        <v>0</v>
      </c>
      <c r="AF50" s="61">
        <f>IF($AD$4="Nei",0,(IF($A50="Norge",(ROUND((((SUMIFS('NO kostnader'!$O:$O,'NO kostnader'!$C:$C,Aktivitetsbudget!$B50,'NO kostnader'!$A:$A,Aktivitetsbudget!AF$6,'NO kostnader'!$D:$D,"Personal"))*0.06)),0)),(ROUND((((SUMIFS('EU kostnader'!$F:$F,'EU kostnader'!$C:$C,Aktivitetsbudget!$B50,'EU kostnader'!$A:$A,Aktivitetsbudget!AF$6,'EU kostnader'!$D:$D,"Personal"))*0.06)),0)))))</f>
        <v>0</v>
      </c>
      <c r="AG50" s="61">
        <f>IF($AD$4="Nei",0,(IF($A50="Norge",(ROUND((((SUMIFS('NO kostnader'!$O:$O,'NO kostnader'!$C:$C,Aktivitetsbudget!$B50,'NO kostnader'!$A:$A,Aktivitetsbudget!AG$6,'NO kostnader'!$D:$D,"Personal"))*0.06)),0)),(ROUND((((SUMIFS('EU kostnader'!$F:$F,'EU kostnader'!$C:$C,Aktivitetsbudget!$B50,'EU kostnader'!$A:$A,Aktivitetsbudget!AG$6,'EU kostnader'!$D:$D,"Personal"))*0.06)),0)))))</f>
        <v>0</v>
      </c>
      <c r="AH50" s="61">
        <f>IF($AD$4="Nei",0,(IF($A50="Norge",(ROUND((((SUMIFS('NO kostnader'!$O:$O,'NO kostnader'!$C:$C,Aktivitetsbudget!$B50,'NO kostnader'!$A:$A,Aktivitetsbudget!AH$6,'NO kostnader'!$D:$D,"Personal"))*0.06)),0)),(ROUND((((SUMIFS('EU kostnader'!$F:$F,'EU kostnader'!$C:$C,Aktivitetsbudget!$B50,'EU kostnader'!$A:$A,Aktivitetsbudget!AH$6,'EU kostnader'!$D:$D,"Personal"))*0.06)),0)))))</f>
        <v>0</v>
      </c>
      <c r="AI50" s="61">
        <f>IF($AD$4="Nei",0,(IF($A50="Norge",(ROUND((((SUMIFS('NO kostnader'!$O:$O,'NO kostnader'!$C:$C,Aktivitetsbudget!$B50,'NO kostnader'!$A:$A,Aktivitetsbudget!AI$6,'NO kostnader'!$D:$D,"Personal"))*0.06)),0)),(ROUND((((SUMIFS('EU kostnader'!$F:$F,'EU kostnader'!$C:$C,Aktivitetsbudget!$B50,'EU kostnader'!$A:$A,Aktivitetsbudget!AI$6,'EU kostnader'!$D:$D,"Personal"))*0.06)),0)))))</f>
        <v>0</v>
      </c>
      <c r="AJ50" s="61">
        <f>IF($AD$4="Nei",0,(IF($A50="Norge",(ROUND((((SUMIFS('NO kostnader'!$O:$O,'NO kostnader'!$C:$C,Aktivitetsbudget!$B50,'NO kostnader'!$A:$A,Aktivitetsbudget!AJ$6,'NO kostnader'!$D:$D,"Personal"))*0.06)),0)),(ROUND((((SUMIFS('EU kostnader'!$F:$F,'EU kostnader'!$C:$C,Aktivitetsbudget!$B50,'EU kostnader'!$A:$A,Aktivitetsbudget!AJ$6,'EU kostnader'!$D:$D,"Personal"))*0.06)),0)))))</f>
        <v>0</v>
      </c>
      <c r="AK50" s="61">
        <f>IF($AD$4="Nei",0,(IF($A50="Norge",(ROUND((((SUMIFS('NO kostnader'!$O:$O,'NO kostnader'!$C:$C,Aktivitetsbudget!$B50,'NO kostnader'!$A:$A,Aktivitetsbudget!AK$6,'NO kostnader'!$D:$D,"Personal"))*0.06)),0)),(ROUND((((SUMIFS('EU kostnader'!$F:$F,'EU kostnader'!$C:$C,Aktivitetsbudget!$B50,'EU kostnader'!$A:$A,Aktivitetsbudget!AK$6,'EU kostnader'!$D:$D,"Personal"))*0.06)),0)))))</f>
        <v>0</v>
      </c>
      <c r="AL50" s="61">
        <f>IF($AD$4="Nei",0,(IF($A50="Norge",(ROUND((((SUMIFS('NO kostnader'!$O:$O,'NO kostnader'!$C:$C,Aktivitetsbudget!$B50,'NO kostnader'!$A:$A,Aktivitetsbudget!AL$6,'NO kostnader'!$D:$D,"Personal"))*0.06)),0)),(ROUND((((SUMIFS('EU kostnader'!$F:$F,'EU kostnader'!$C:$C,Aktivitetsbudget!$B50,'EU kostnader'!$A:$A,Aktivitetsbudget!AL$6,'EU kostnader'!$D:$D,"Personal"))*0.06)),0)))))</f>
        <v>0</v>
      </c>
    </row>
    <row r="51" spans="1:38" x14ac:dyDescent="0.25">
      <c r="A51" s="56" t="str">
        <f>VLOOKUP(B51,'Set-up'!$BG$35:$BH$79,2,FALSE)</f>
        <v/>
      </c>
      <c r="B51" s="56" t="str">
        <f>IF('Set-up'!BG77="","",'Set-up'!BG77)</f>
        <v/>
      </c>
      <c r="C51" s="57" t="str">
        <f t="shared" si="7"/>
        <v/>
      </c>
      <c r="D51" s="58" t="str">
        <f>IF($B51="","",R51+AC51+(IF($A51="Norge",(SUMIFS('NO kostnader'!$O:$O,'NO kostnader'!$C:$C,Aktivitetsbudget!$B51,'NO kostnader'!$A:$A,Aktivitetsbudget!D$4)),(SUMIFS('EU kostnader'!$F:$F,'EU kostnader'!$C:$C,Aktivitetsbudget!$B51,'EU kostnader'!$A:$A,Aktivitetsbudget!D$4)))))</f>
        <v/>
      </c>
      <c r="E51" s="58" t="str">
        <f>IF($B51="","",S51+AD51+(IF($A51="Norge",(SUMIFS('NO kostnader'!$O:$O,'NO kostnader'!$C:$C,Aktivitetsbudget!$B51,'NO kostnader'!$A:$A,Aktivitetsbudget!E$4)),(SUMIFS('EU kostnader'!$F:$F,'EU kostnader'!$C:$C,Aktivitetsbudget!$B51,'EU kostnader'!$A:$A,Aktivitetsbudget!E$4)))))</f>
        <v/>
      </c>
      <c r="F51" s="58" t="str">
        <f>IF($B51="","",T51+AE51+(IF($A51="Norge",(SUMIFS('NO kostnader'!$O:$O,'NO kostnader'!$C:$C,Aktivitetsbudget!$B51,'NO kostnader'!$A:$A,Aktivitetsbudget!F$4)),(SUMIFS('EU kostnader'!$F:$F,'EU kostnader'!$C:$C,Aktivitetsbudget!$B51,'EU kostnader'!$A:$A,Aktivitetsbudget!F$4)))))</f>
        <v/>
      </c>
      <c r="G51" s="58" t="str">
        <f>IF($B51="","",U51+AF51+(IF($A51="Norge",(SUMIFS('NO kostnader'!$O:$O,'NO kostnader'!$C:$C,Aktivitetsbudget!$B51,'NO kostnader'!$A:$A,Aktivitetsbudget!G$4)),(SUMIFS('EU kostnader'!$F:$F,'EU kostnader'!$C:$C,Aktivitetsbudget!$B51,'EU kostnader'!$A:$A,Aktivitetsbudget!G$4)))))</f>
        <v/>
      </c>
      <c r="H51" s="58" t="str">
        <f>IF($B51="","",V51+AG51+(IF($A51="Norge",(SUMIFS('NO kostnader'!$O:$O,'NO kostnader'!$C:$C,Aktivitetsbudget!$B51,'NO kostnader'!$A:$A,Aktivitetsbudget!H$4)),(SUMIFS('EU kostnader'!$F:$F,'EU kostnader'!$C:$C,Aktivitetsbudget!$B51,'EU kostnader'!$A:$A,Aktivitetsbudget!H$4)))))</f>
        <v/>
      </c>
      <c r="I51" s="58" t="str">
        <f>IF($B51="","",W51+AH51+(IF($A51="Norge",(SUMIFS('NO kostnader'!$O:$O,'NO kostnader'!$C:$C,Aktivitetsbudget!$B51,'NO kostnader'!$A:$A,Aktivitetsbudget!I$4)),(SUMIFS('EU kostnader'!$F:$F,'EU kostnader'!$C:$C,Aktivitetsbudget!$B51,'EU kostnader'!$A:$A,Aktivitetsbudget!I$4)))))</f>
        <v/>
      </c>
      <c r="J51" s="58" t="str">
        <f>IF($B51="","",X51+AI51+(IF($A51="Norge",(SUMIFS('NO kostnader'!$O:$O,'NO kostnader'!$C:$C,Aktivitetsbudget!$B51,'NO kostnader'!$A:$A,Aktivitetsbudget!J$4)),(SUMIFS('EU kostnader'!$F:$F,'EU kostnader'!$C:$C,Aktivitetsbudget!$B51,'EU kostnader'!$A:$A,Aktivitetsbudget!J$4)))))</f>
        <v/>
      </c>
      <c r="K51" s="58" t="str">
        <f>IF($B51="","",Y51+AJ51+(IF($A51="Norge",(SUMIFS('NO kostnader'!$O:$O,'NO kostnader'!$C:$C,Aktivitetsbudget!$B51,'NO kostnader'!$A:$A,Aktivitetsbudget!K$4)),(SUMIFS('EU kostnader'!$F:$F,'EU kostnader'!$C:$C,Aktivitetsbudget!$B51,'EU kostnader'!$A:$A,Aktivitetsbudget!K$4)))))</f>
        <v/>
      </c>
      <c r="L51" s="58" t="str">
        <f>IF($B51="","",Z51+AK51+(IF($A51="Norge",(SUMIFS('NO kostnader'!$O:$O,'NO kostnader'!$C:$C,Aktivitetsbudget!$B51,'NO kostnader'!$A:$A,Aktivitetsbudget!L$4)),(SUMIFS('EU kostnader'!$F:$F,'EU kostnader'!$C:$C,Aktivitetsbudget!$B51,'EU kostnader'!$A:$A,Aktivitetsbudget!L$4)))))</f>
        <v/>
      </c>
      <c r="M51" s="58" t="str">
        <f>IF($B51="","",AA51+AL51+(IF($A51="Norge",(SUMIFS('NO kostnader'!$O:$O,'NO kostnader'!$C:$C,Aktivitetsbudget!$B51,'NO kostnader'!$A:$A,Aktivitetsbudget!M$4)),(SUMIFS('EU kostnader'!$F:$F,'EU kostnader'!$C:$C,Aktivitetsbudget!$B51,'EU kostnader'!$A:$A,Aktivitetsbudget!M$4)))))</f>
        <v/>
      </c>
      <c r="R51" s="61">
        <f>IF($S$4="Nei",0,(IF($A51="Norge",(ROUND((((SUMIFS('NO kostnader'!$O:$O,'NO kostnader'!$C:$C,Aktivitetsbudget!$B51,'NO kostnader'!$A:$A,Aktivitetsbudget!R$6,'NO kostnader'!$D:$D,"Personal"))*0.15)),0)),(ROUND((((SUMIFS('EU kostnader'!$F:$F,'EU kostnader'!$C:$C,Aktivitetsbudget!$B51,'EU kostnader'!$A:$A,Aktivitetsbudget!R$6,'EU kostnader'!$D:$D,"Personal"))*0.15)),0)))))</f>
        <v>0</v>
      </c>
      <c r="S51" s="61">
        <f>IF($S$4="Nei",0,(IF($A51="Norge",(ROUND((((SUMIFS('NO kostnader'!$O:$O,'NO kostnader'!$C:$C,Aktivitetsbudget!$B51,'NO kostnader'!$A:$A,Aktivitetsbudget!S$6,'NO kostnader'!$D:$D,"Personal"))*0.15)),0)),(ROUND((((SUMIFS('EU kostnader'!$F:$F,'EU kostnader'!$C:$C,Aktivitetsbudget!$B51,'EU kostnader'!$A:$A,Aktivitetsbudget!S$6,'EU kostnader'!$D:$D,"Personal"))*0.15)),0)))))</f>
        <v>0</v>
      </c>
      <c r="T51" s="61">
        <f>IF($S$4="Nei",0,(IF($A51="Norge",(ROUND((((SUMIFS('NO kostnader'!$O:$O,'NO kostnader'!$C:$C,Aktivitetsbudget!$B51,'NO kostnader'!$A:$A,Aktivitetsbudget!T$6,'NO kostnader'!$D:$D,"Personal"))*0.15)),0)),(ROUND((((SUMIFS('EU kostnader'!$F:$F,'EU kostnader'!$C:$C,Aktivitetsbudget!$B51,'EU kostnader'!$A:$A,Aktivitetsbudget!T$6,'EU kostnader'!$D:$D,"Personal"))*0.15)),0)))))</f>
        <v>0</v>
      </c>
      <c r="U51" s="61">
        <f>IF($S$4="Nei",0,(IF($A51="Norge",(ROUND((((SUMIFS('NO kostnader'!$O:$O,'NO kostnader'!$C:$C,Aktivitetsbudget!$B51,'NO kostnader'!$A:$A,Aktivitetsbudget!U$6,'NO kostnader'!$D:$D,"Personal"))*0.15)),0)),(ROUND((((SUMIFS('EU kostnader'!$F:$F,'EU kostnader'!$C:$C,Aktivitetsbudget!$B51,'EU kostnader'!$A:$A,Aktivitetsbudget!U$6,'EU kostnader'!$D:$D,"Personal"))*0.15)),0)))))</f>
        <v>0</v>
      </c>
      <c r="V51" s="61">
        <f>IF($S$4="Nei",0,(IF($A51="Norge",(ROUND((((SUMIFS('NO kostnader'!$O:$O,'NO kostnader'!$C:$C,Aktivitetsbudget!$B51,'NO kostnader'!$A:$A,Aktivitetsbudget!V$6,'NO kostnader'!$D:$D,"Personal"))*0.15)),0)),(ROUND((((SUMIFS('EU kostnader'!$F:$F,'EU kostnader'!$C:$C,Aktivitetsbudget!$B51,'EU kostnader'!$A:$A,Aktivitetsbudget!V$6,'EU kostnader'!$D:$D,"Personal"))*0.15)),0)))))</f>
        <v>0</v>
      </c>
      <c r="W51" s="61">
        <f>IF($S$4="Nei",0,(IF($A51="Norge",(ROUND((((SUMIFS('NO kostnader'!$O:$O,'NO kostnader'!$C:$C,Aktivitetsbudget!$B51,'NO kostnader'!$A:$A,Aktivitetsbudget!W$6,'NO kostnader'!$D:$D,"Personal"))*0.15)),0)),(ROUND((((SUMIFS('EU kostnader'!$F:$F,'EU kostnader'!$C:$C,Aktivitetsbudget!$B51,'EU kostnader'!$A:$A,Aktivitetsbudget!W$6,'EU kostnader'!$D:$D,"Personal"))*0.15)),0)))))</f>
        <v>0</v>
      </c>
      <c r="X51" s="61">
        <f>IF($S$4="Nei",0,(IF($A51="Norge",(ROUND((((SUMIFS('NO kostnader'!$O:$O,'NO kostnader'!$C:$C,Aktivitetsbudget!$B51,'NO kostnader'!$A:$A,Aktivitetsbudget!X$6,'NO kostnader'!$D:$D,"Personal"))*0.15)),0)),(ROUND((((SUMIFS('EU kostnader'!$F:$F,'EU kostnader'!$C:$C,Aktivitetsbudget!$B51,'EU kostnader'!$A:$A,Aktivitetsbudget!X$6,'EU kostnader'!$D:$D,"Personal"))*0.15)),0)))))</f>
        <v>0</v>
      </c>
      <c r="Y51" s="61">
        <f>IF($S$4="Nei",0,(IF($A51="Norge",(ROUND((((SUMIFS('NO kostnader'!$O:$O,'NO kostnader'!$C:$C,Aktivitetsbudget!$B51,'NO kostnader'!$A:$A,Aktivitetsbudget!Y$6,'NO kostnader'!$D:$D,"Personal"))*0.15)),0)),(ROUND((((SUMIFS('EU kostnader'!$F:$F,'EU kostnader'!$C:$C,Aktivitetsbudget!$B51,'EU kostnader'!$A:$A,Aktivitetsbudget!Y$6,'EU kostnader'!$D:$D,"Personal"))*0.15)),0)))))</f>
        <v>0</v>
      </c>
      <c r="Z51" s="61">
        <f>IF($S$4="Nei",0,(IF($A51="Norge",(ROUND((((SUMIFS('NO kostnader'!$O:$O,'NO kostnader'!$C:$C,Aktivitetsbudget!$B51,'NO kostnader'!$A:$A,Aktivitetsbudget!Z$6,'NO kostnader'!$D:$D,"Personal"))*0.15)),0)),(ROUND((((SUMIFS('EU kostnader'!$F:$F,'EU kostnader'!$C:$C,Aktivitetsbudget!$B51,'EU kostnader'!$A:$A,Aktivitetsbudget!Z$6,'EU kostnader'!$D:$D,"Personal"))*0.15)),0)))))</f>
        <v>0</v>
      </c>
      <c r="AA51" s="61">
        <f>IF($S$4="Nei",0,(IF($A51="Norge",(ROUND((((SUMIFS('NO kostnader'!$O:$O,'NO kostnader'!$C:$C,Aktivitetsbudget!$B51,'NO kostnader'!$A:$A,Aktivitetsbudget!AA$6,'NO kostnader'!$D:$D,"Personal"))*0.15)),0)),(ROUND((((SUMIFS('EU kostnader'!$F:$F,'EU kostnader'!$C:$C,Aktivitetsbudget!$B51,'EU kostnader'!$A:$A,Aktivitetsbudget!AA$6,'EU kostnader'!$D:$D,"Personal"))*0.15)),0)))))</f>
        <v>0</v>
      </c>
      <c r="AC51" s="61">
        <f>IF($AD$4="Nei",0,(IF($A51="Norge",(ROUND((((SUMIFS('NO kostnader'!$O:$O,'NO kostnader'!$C:$C,Aktivitetsbudget!$B51,'NO kostnader'!$A:$A,Aktivitetsbudget!AC$6,'NO kostnader'!$D:$D,"Personal"))*0.06)),0)),(ROUND((((SUMIFS('EU kostnader'!$F:$F,'EU kostnader'!$C:$C,Aktivitetsbudget!$B51,'EU kostnader'!$A:$A,Aktivitetsbudget!AC$6,'EU kostnader'!$D:$D,"Personal"))*0.06)),0)))))</f>
        <v>0</v>
      </c>
      <c r="AD51" s="61">
        <f>IF($AD$4="Nei",0,(IF($A51="Norge",(ROUND((((SUMIFS('NO kostnader'!$O:$O,'NO kostnader'!$C:$C,Aktivitetsbudget!$B51,'NO kostnader'!$A:$A,Aktivitetsbudget!AD$6,'NO kostnader'!$D:$D,"Personal"))*0.06)),0)),(ROUND((((SUMIFS('EU kostnader'!$F:$F,'EU kostnader'!$C:$C,Aktivitetsbudget!$B51,'EU kostnader'!$A:$A,Aktivitetsbudget!AD$6,'EU kostnader'!$D:$D,"Personal"))*0.06)),0)))))</f>
        <v>0</v>
      </c>
      <c r="AE51" s="61">
        <f>IF($AD$4="Nei",0,(IF($A51="Norge",(ROUND((((SUMIFS('NO kostnader'!$O:$O,'NO kostnader'!$C:$C,Aktivitetsbudget!$B51,'NO kostnader'!$A:$A,Aktivitetsbudget!AE$6,'NO kostnader'!$D:$D,"Personal"))*0.06)),0)),(ROUND((((SUMIFS('EU kostnader'!$F:$F,'EU kostnader'!$C:$C,Aktivitetsbudget!$B51,'EU kostnader'!$A:$A,Aktivitetsbudget!AE$6,'EU kostnader'!$D:$D,"Personal"))*0.06)),0)))))</f>
        <v>0</v>
      </c>
      <c r="AF51" s="61">
        <f>IF($AD$4="Nei",0,(IF($A51="Norge",(ROUND((((SUMIFS('NO kostnader'!$O:$O,'NO kostnader'!$C:$C,Aktivitetsbudget!$B51,'NO kostnader'!$A:$A,Aktivitetsbudget!AF$6,'NO kostnader'!$D:$D,"Personal"))*0.06)),0)),(ROUND((((SUMIFS('EU kostnader'!$F:$F,'EU kostnader'!$C:$C,Aktivitetsbudget!$B51,'EU kostnader'!$A:$A,Aktivitetsbudget!AF$6,'EU kostnader'!$D:$D,"Personal"))*0.06)),0)))))</f>
        <v>0</v>
      </c>
      <c r="AG51" s="61">
        <f>IF($AD$4="Nei",0,(IF($A51="Norge",(ROUND((((SUMIFS('NO kostnader'!$O:$O,'NO kostnader'!$C:$C,Aktivitetsbudget!$B51,'NO kostnader'!$A:$A,Aktivitetsbudget!AG$6,'NO kostnader'!$D:$D,"Personal"))*0.06)),0)),(ROUND((((SUMIFS('EU kostnader'!$F:$F,'EU kostnader'!$C:$C,Aktivitetsbudget!$B51,'EU kostnader'!$A:$A,Aktivitetsbudget!AG$6,'EU kostnader'!$D:$D,"Personal"))*0.06)),0)))))</f>
        <v>0</v>
      </c>
      <c r="AH51" s="61">
        <f>IF($AD$4="Nei",0,(IF($A51="Norge",(ROUND((((SUMIFS('NO kostnader'!$O:$O,'NO kostnader'!$C:$C,Aktivitetsbudget!$B51,'NO kostnader'!$A:$A,Aktivitetsbudget!AH$6,'NO kostnader'!$D:$D,"Personal"))*0.06)),0)),(ROUND((((SUMIFS('EU kostnader'!$F:$F,'EU kostnader'!$C:$C,Aktivitetsbudget!$B51,'EU kostnader'!$A:$A,Aktivitetsbudget!AH$6,'EU kostnader'!$D:$D,"Personal"))*0.06)),0)))))</f>
        <v>0</v>
      </c>
      <c r="AI51" s="61">
        <f>IF($AD$4="Nei",0,(IF($A51="Norge",(ROUND((((SUMIFS('NO kostnader'!$O:$O,'NO kostnader'!$C:$C,Aktivitetsbudget!$B51,'NO kostnader'!$A:$A,Aktivitetsbudget!AI$6,'NO kostnader'!$D:$D,"Personal"))*0.06)),0)),(ROUND((((SUMIFS('EU kostnader'!$F:$F,'EU kostnader'!$C:$C,Aktivitetsbudget!$B51,'EU kostnader'!$A:$A,Aktivitetsbudget!AI$6,'EU kostnader'!$D:$D,"Personal"))*0.06)),0)))))</f>
        <v>0</v>
      </c>
      <c r="AJ51" s="61">
        <f>IF($AD$4="Nei",0,(IF($A51="Norge",(ROUND((((SUMIFS('NO kostnader'!$O:$O,'NO kostnader'!$C:$C,Aktivitetsbudget!$B51,'NO kostnader'!$A:$A,Aktivitetsbudget!AJ$6,'NO kostnader'!$D:$D,"Personal"))*0.06)),0)),(ROUND((((SUMIFS('EU kostnader'!$F:$F,'EU kostnader'!$C:$C,Aktivitetsbudget!$B51,'EU kostnader'!$A:$A,Aktivitetsbudget!AJ$6,'EU kostnader'!$D:$D,"Personal"))*0.06)),0)))))</f>
        <v>0</v>
      </c>
      <c r="AK51" s="61">
        <f>IF($AD$4="Nei",0,(IF($A51="Norge",(ROUND((((SUMIFS('NO kostnader'!$O:$O,'NO kostnader'!$C:$C,Aktivitetsbudget!$B51,'NO kostnader'!$A:$A,Aktivitetsbudget!AK$6,'NO kostnader'!$D:$D,"Personal"))*0.06)),0)),(ROUND((((SUMIFS('EU kostnader'!$F:$F,'EU kostnader'!$C:$C,Aktivitetsbudget!$B51,'EU kostnader'!$A:$A,Aktivitetsbudget!AK$6,'EU kostnader'!$D:$D,"Personal"))*0.06)),0)))))</f>
        <v>0</v>
      </c>
      <c r="AL51" s="61">
        <f>IF($AD$4="Nei",0,(IF($A51="Norge",(ROUND((((SUMIFS('NO kostnader'!$O:$O,'NO kostnader'!$C:$C,Aktivitetsbudget!$B51,'NO kostnader'!$A:$A,Aktivitetsbudget!AL$6,'NO kostnader'!$D:$D,"Personal"))*0.06)),0)),(ROUND((((SUMIFS('EU kostnader'!$F:$F,'EU kostnader'!$C:$C,Aktivitetsbudget!$B51,'EU kostnader'!$A:$A,Aktivitetsbudget!AL$6,'EU kostnader'!$D:$D,"Personal"))*0.06)),0)))))</f>
        <v>0</v>
      </c>
    </row>
    <row r="52" spans="1:38" x14ac:dyDescent="0.25">
      <c r="A52" s="56" t="str">
        <f>VLOOKUP(B52,'Set-up'!$BG$35:$BH$79,2,FALSE)</f>
        <v/>
      </c>
      <c r="B52" s="56" t="str">
        <f>IF('Set-up'!BG78="","",'Set-up'!BG78)</f>
        <v/>
      </c>
      <c r="C52" s="57" t="str">
        <f t="shared" si="7"/>
        <v/>
      </c>
      <c r="D52" s="58" t="str">
        <f>IF($B52="","",R52+AC52+(IF($A52="Norge",(SUMIFS('NO kostnader'!$O:$O,'NO kostnader'!$C:$C,Aktivitetsbudget!$B52,'NO kostnader'!$A:$A,Aktivitetsbudget!D$4)),(SUMIFS('EU kostnader'!$F:$F,'EU kostnader'!$C:$C,Aktivitetsbudget!$B52,'EU kostnader'!$A:$A,Aktivitetsbudget!D$4)))))</f>
        <v/>
      </c>
      <c r="E52" s="58" t="str">
        <f>IF($B52="","",S52+AD52+(IF($A52="Norge",(SUMIFS('NO kostnader'!$O:$O,'NO kostnader'!$C:$C,Aktivitetsbudget!$B52,'NO kostnader'!$A:$A,Aktivitetsbudget!E$4)),(SUMIFS('EU kostnader'!$F:$F,'EU kostnader'!$C:$C,Aktivitetsbudget!$B52,'EU kostnader'!$A:$A,Aktivitetsbudget!E$4)))))</f>
        <v/>
      </c>
      <c r="F52" s="58" t="str">
        <f>IF($B52="","",T52+AE52+(IF($A52="Norge",(SUMIFS('NO kostnader'!$O:$O,'NO kostnader'!$C:$C,Aktivitetsbudget!$B52,'NO kostnader'!$A:$A,Aktivitetsbudget!F$4)),(SUMIFS('EU kostnader'!$F:$F,'EU kostnader'!$C:$C,Aktivitetsbudget!$B52,'EU kostnader'!$A:$A,Aktivitetsbudget!F$4)))))</f>
        <v/>
      </c>
      <c r="G52" s="58" t="str">
        <f>IF($B52="","",U52+AF52+(IF($A52="Norge",(SUMIFS('NO kostnader'!$O:$O,'NO kostnader'!$C:$C,Aktivitetsbudget!$B52,'NO kostnader'!$A:$A,Aktivitetsbudget!G$4)),(SUMIFS('EU kostnader'!$F:$F,'EU kostnader'!$C:$C,Aktivitetsbudget!$B52,'EU kostnader'!$A:$A,Aktivitetsbudget!G$4)))))</f>
        <v/>
      </c>
      <c r="H52" s="58" t="str">
        <f>IF($B52="","",V52+AG52+(IF($A52="Norge",(SUMIFS('NO kostnader'!$O:$O,'NO kostnader'!$C:$C,Aktivitetsbudget!$B52,'NO kostnader'!$A:$A,Aktivitetsbudget!H$4)),(SUMIFS('EU kostnader'!$F:$F,'EU kostnader'!$C:$C,Aktivitetsbudget!$B52,'EU kostnader'!$A:$A,Aktivitetsbudget!H$4)))))</f>
        <v/>
      </c>
      <c r="I52" s="58" t="str">
        <f>IF($B52="","",W52+AH52+(IF($A52="Norge",(SUMIFS('NO kostnader'!$O:$O,'NO kostnader'!$C:$C,Aktivitetsbudget!$B52,'NO kostnader'!$A:$A,Aktivitetsbudget!I$4)),(SUMIFS('EU kostnader'!$F:$F,'EU kostnader'!$C:$C,Aktivitetsbudget!$B52,'EU kostnader'!$A:$A,Aktivitetsbudget!I$4)))))</f>
        <v/>
      </c>
      <c r="J52" s="58" t="str">
        <f>IF($B52="","",X52+AI52+(IF($A52="Norge",(SUMIFS('NO kostnader'!$O:$O,'NO kostnader'!$C:$C,Aktivitetsbudget!$B52,'NO kostnader'!$A:$A,Aktivitetsbudget!J$4)),(SUMIFS('EU kostnader'!$F:$F,'EU kostnader'!$C:$C,Aktivitetsbudget!$B52,'EU kostnader'!$A:$A,Aktivitetsbudget!J$4)))))</f>
        <v/>
      </c>
      <c r="K52" s="58" t="str">
        <f>IF($B52="","",Y52+AJ52+(IF($A52="Norge",(SUMIFS('NO kostnader'!$O:$O,'NO kostnader'!$C:$C,Aktivitetsbudget!$B52,'NO kostnader'!$A:$A,Aktivitetsbudget!K$4)),(SUMIFS('EU kostnader'!$F:$F,'EU kostnader'!$C:$C,Aktivitetsbudget!$B52,'EU kostnader'!$A:$A,Aktivitetsbudget!K$4)))))</f>
        <v/>
      </c>
      <c r="L52" s="58" t="str">
        <f>IF($B52="","",Z52+AK52+(IF($A52="Norge",(SUMIFS('NO kostnader'!$O:$O,'NO kostnader'!$C:$C,Aktivitetsbudget!$B52,'NO kostnader'!$A:$A,Aktivitetsbudget!L$4)),(SUMIFS('EU kostnader'!$F:$F,'EU kostnader'!$C:$C,Aktivitetsbudget!$B52,'EU kostnader'!$A:$A,Aktivitetsbudget!L$4)))))</f>
        <v/>
      </c>
      <c r="M52" s="58" t="str">
        <f>IF($B52="","",AA52+AL52+(IF($A52="Norge",(SUMIFS('NO kostnader'!$O:$O,'NO kostnader'!$C:$C,Aktivitetsbudget!$B52,'NO kostnader'!$A:$A,Aktivitetsbudget!M$4)),(SUMIFS('EU kostnader'!$F:$F,'EU kostnader'!$C:$C,Aktivitetsbudget!$B52,'EU kostnader'!$A:$A,Aktivitetsbudget!M$4)))))</f>
        <v/>
      </c>
      <c r="R52" s="61">
        <f>IF($S$4="Nei",0,(IF($A52="Norge",(ROUND((((SUMIFS('NO kostnader'!$O:$O,'NO kostnader'!$C:$C,Aktivitetsbudget!$B52,'NO kostnader'!$A:$A,Aktivitetsbudget!R$6,'NO kostnader'!$D:$D,"Personal"))*0.15)),0)),(ROUND((((SUMIFS('EU kostnader'!$F:$F,'EU kostnader'!$C:$C,Aktivitetsbudget!$B52,'EU kostnader'!$A:$A,Aktivitetsbudget!R$6,'EU kostnader'!$D:$D,"Personal"))*0.15)),0)))))</f>
        <v>0</v>
      </c>
      <c r="S52" s="61">
        <f>IF($S$4="Nei",0,(IF($A52="Norge",(ROUND((((SUMIFS('NO kostnader'!$O:$O,'NO kostnader'!$C:$C,Aktivitetsbudget!$B52,'NO kostnader'!$A:$A,Aktivitetsbudget!S$6,'NO kostnader'!$D:$D,"Personal"))*0.15)),0)),(ROUND((((SUMIFS('EU kostnader'!$F:$F,'EU kostnader'!$C:$C,Aktivitetsbudget!$B52,'EU kostnader'!$A:$A,Aktivitetsbudget!S$6,'EU kostnader'!$D:$D,"Personal"))*0.15)),0)))))</f>
        <v>0</v>
      </c>
      <c r="T52" s="61">
        <f>IF($S$4="Nei",0,(IF($A52="Norge",(ROUND((((SUMIFS('NO kostnader'!$O:$O,'NO kostnader'!$C:$C,Aktivitetsbudget!$B52,'NO kostnader'!$A:$A,Aktivitetsbudget!T$6,'NO kostnader'!$D:$D,"Personal"))*0.15)),0)),(ROUND((((SUMIFS('EU kostnader'!$F:$F,'EU kostnader'!$C:$C,Aktivitetsbudget!$B52,'EU kostnader'!$A:$A,Aktivitetsbudget!T$6,'EU kostnader'!$D:$D,"Personal"))*0.15)),0)))))</f>
        <v>0</v>
      </c>
      <c r="U52" s="61">
        <f>IF($S$4="Nei",0,(IF($A52="Norge",(ROUND((((SUMIFS('NO kostnader'!$O:$O,'NO kostnader'!$C:$C,Aktivitetsbudget!$B52,'NO kostnader'!$A:$A,Aktivitetsbudget!U$6,'NO kostnader'!$D:$D,"Personal"))*0.15)),0)),(ROUND((((SUMIFS('EU kostnader'!$F:$F,'EU kostnader'!$C:$C,Aktivitetsbudget!$B52,'EU kostnader'!$A:$A,Aktivitetsbudget!U$6,'EU kostnader'!$D:$D,"Personal"))*0.15)),0)))))</f>
        <v>0</v>
      </c>
      <c r="V52" s="61">
        <f>IF($S$4="Nei",0,(IF($A52="Norge",(ROUND((((SUMIFS('NO kostnader'!$O:$O,'NO kostnader'!$C:$C,Aktivitetsbudget!$B52,'NO kostnader'!$A:$A,Aktivitetsbudget!V$6,'NO kostnader'!$D:$D,"Personal"))*0.15)),0)),(ROUND((((SUMIFS('EU kostnader'!$F:$F,'EU kostnader'!$C:$C,Aktivitetsbudget!$B52,'EU kostnader'!$A:$A,Aktivitetsbudget!V$6,'EU kostnader'!$D:$D,"Personal"))*0.15)),0)))))</f>
        <v>0</v>
      </c>
      <c r="W52" s="61">
        <f>IF($S$4="Nei",0,(IF($A52="Norge",(ROUND((((SUMIFS('NO kostnader'!$O:$O,'NO kostnader'!$C:$C,Aktivitetsbudget!$B52,'NO kostnader'!$A:$A,Aktivitetsbudget!W$6,'NO kostnader'!$D:$D,"Personal"))*0.15)),0)),(ROUND((((SUMIFS('EU kostnader'!$F:$F,'EU kostnader'!$C:$C,Aktivitetsbudget!$B52,'EU kostnader'!$A:$A,Aktivitetsbudget!W$6,'EU kostnader'!$D:$D,"Personal"))*0.15)),0)))))</f>
        <v>0</v>
      </c>
      <c r="X52" s="61">
        <f>IF($S$4="Nei",0,(IF($A52="Norge",(ROUND((((SUMIFS('NO kostnader'!$O:$O,'NO kostnader'!$C:$C,Aktivitetsbudget!$B52,'NO kostnader'!$A:$A,Aktivitetsbudget!X$6,'NO kostnader'!$D:$D,"Personal"))*0.15)),0)),(ROUND((((SUMIFS('EU kostnader'!$F:$F,'EU kostnader'!$C:$C,Aktivitetsbudget!$B52,'EU kostnader'!$A:$A,Aktivitetsbudget!X$6,'EU kostnader'!$D:$D,"Personal"))*0.15)),0)))))</f>
        <v>0</v>
      </c>
      <c r="Y52" s="61">
        <f>IF($S$4="Nei",0,(IF($A52="Norge",(ROUND((((SUMIFS('NO kostnader'!$O:$O,'NO kostnader'!$C:$C,Aktivitetsbudget!$B52,'NO kostnader'!$A:$A,Aktivitetsbudget!Y$6,'NO kostnader'!$D:$D,"Personal"))*0.15)),0)),(ROUND((((SUMIFS('EU kostnader'!$F:$F,'EU kostnader'!$C:$C,Aktivitetsbudget!$B52,'EU kostnader'!$A:$A,Aktivitetsbudget!Y$6,'EU kostnader'!$D:$D,"Personal"))*0.15)),0)))))</f>
        <v>0</v>
      </c>
      <c r="Z52" s="61">
        <f>IF($S$4="Nei",0,(IF($A52="Norge",(ROUND((((SUMIFS('NO kostnader'!$O:$O,'NO kostnader'!$C:$C,Aktivitetsbudget!$B52,'NO kostnader'!$A:$A,Aktivitetsbudget!Z$6,'NO kostnader'!$D:$D,"Personal"))*0.15)),0)),(ROUND((((SUMIFS('EU kostnader'!$F:$F,'EU kostnader'!$C:$C,Aktivitetsbudget!$B52,'EU kostnader'!$A:$A,Aktivitetsbudget!Z$6,'EU kostnader'!$D:$D,"Personal"))*0.15)),0)))))</f>
        <v>0</v>
      </c>
      <c r="AA52" s="61">
        <f>IF($S$4="Nei",0,(IF($A52="Norge",(ROUND((((SUMIFS('NO kostnader'!$O:$O,'NO kostnader'!$C:$C,Aktivitetsbudget!$B52,'NO kostnader'!$A:$A,Aktivitetsbudget!AA$6,'NO kostnader'!$D:$D,"Personal"))*0.15)),0)),(ROUND((((SUMIFS('EU kostnader'!$F:$F,'EU kostnader'!$C:$C,Aktivitetsbudget!$B52,'EU kostnader'!$A:$A,Aktivitetsbudget!AA$6,'EU kostnader'!$D:$D,"Personal"))*0.15)),0)))))</f>
        <v>0</v>
      </c>
      <c r="AC52" s="61">
        <f>IF($AD$4="Nei",0,(IF($A52="Norge",(ROUND((((SUMIFS('NO kostnader'!$O:$O,'NO kostnader'!$C:$C,Aktivitetsbudget!$B52,'NO kostnader'!$A:$A,Aktivitetsbudget!AC$6,'NO kostnader'!$D:$D,"Personal"))*0.06)),0)),(ROUND((((SUMIFS('EU kostnader'!$F:$F,'EU kostnader'!$C:$C,Aktivitetsbudget!$B52,'EU kostnader'!$A:$A,Aktivitetsbudget!AC$6,'EU kostnader'!$D:$D,"Personal"))*0.06)),0)))))</f>
        <v>0</v>
      </c>
      <c r="AD52" s="61">
        <f>IF($AD$4="Nei",0,(IF($A52="Norge",(ROUND((((SUMIFS('NO kostnader'!$O:$O,'NO kostnader'!$C:$C,Aktivitetsbudget!$B52,'NO kostnader'!$A:$A,Aktivitetsbudget!AD$6,'NO kostnader'!$D:$D,"Personal"))*0.06)),0)),(ROUND((((SUMIFS('EU kostnader'!$F:$F,'EU kostnader'!$C:$C,Aktivitetsbudget!$B52,'EU kostnader'!$A:$A,Aktivitetsbudget!AD$6,'EU kostnader'!$D:$D,"Personal"))*0.06)),0)))))</f>
        <v>0</v>
      </c>
      <c r="AE52" s="61">
        <f>IF($AD$4="Nei",0,(IF($A52="Norge",(ROUND((((SUMIFS('NO kostnader'!$O:$O,'NO kostnader'!$C:$C,Aktivitetsbudget!$B52,'NO kostnader'!$A:$A,Aktivitetsbudget!AE$6,'NO kostnader'!$D:$D,"Personal"))*0.06)),0)),(ROUND((((SUMIFS('EU kostnader'!$F:$F,'EU kostnader'!$C:$C,Aktivitetsbudget!$B52,'EU kostnader'!$A:$A,Aktivitetsbudget!AE$6,'EU kostnader'!$D:$D,"Personal"))*0.06)),0)))))</f>
        <v>0</v>
      </c>
      <c r="AF52" s="61">
        <f>IF($AD$4="Nei",0,(IF($A52="Norge",(ROUND((((SUMIFS('NO kostnader'!$O:$O,'NO kostnader'!$C:$C,Aktivitetsbudget!$B52,'NO kostnader'!$A:$A,Aktivitetsbudget!AF$6,'NO kostnader'!$D:$D,"Personal"))*0.06)),0)),(ROUND((((SUMIFS('EU kostnader'!$F:$F,'EU kostnader'!$C:$C,Aktivitetsbudget!$B52,'EU kostnader'!$A:$A,Aktivitetsbudget!AF$6,'EU kostnader'!$D:$D,"Personal"))*0.06)),0)))))</f>
        <v>0</v>
      </c>
      <c r="AG52" s="61">
        <f>IF($AD$4="Nei",0,(IF($A52="Norge",(ROUND((((SUMIFS('NO kostnader'!$O:$O,'NO kostnader'!$C:$C,Aktivitetsbudget!$B52,'NO kostnader'!$A:$A,Aktivitetsbudget!AG$6,'NO kostnader'!$D:$D,"Personal"))*0.06)),0)),(ROUND((((SUMIFS('EU kostnader'!$F:$F,'EU kostnader'!$C:$C,Aktivitetsbudget!$B52,'EU kostnader'!$A:$A,Aktivitetsbudget!AG$6,'EU kostnader'!$D:$D,"Personal"))*0.06)),0)))))</f>
        <v>0</v>
      </c>
      <c r="AH52" s="61">
        <f>IF($AD$4="Nei",0,(IF($A52="Norge",(ROUND((((SUMIFS('NO kostnader'!$O:$O,'NO kostnader'!$C:$C,Aktivitetsbudget!$B52,'NO kostnader'!$A:$A,Aktivitetsbudget!AH$6,'NO kostnader'!$D:$D,"Personal"))*0.06)),0)),(ROUND((((SUMIFS('EU kostnader'!$F:$F,'EU kostnader'!$C:$C,Aktivitetsbudget!$B52,'EU kostnader'!$A:$A,Aktivitetsbudget!AH$6,'EU kostnader'!$D:$D,"Personal"))*0.06)),0)))))</f>
        <v>0</v>
      </c>
      <c r="AI52" s="61">
        <f>IF($AD$4="Nei",0,(IF($A52="Norge",(ROUND((((SUMIFS('NO kostnader'!$O:$O,'NO kostnader'!$C:$C,Aktivitetsbudget!$B52,'NO kostnader'!$A:$A,Aktivitetsbudget!AI$6,'NO kostnader'!$D:$D,"Personal"))*0.06)),0)),(ROUND((((SUMIFS('EU kostnader'!$F:$F,'EU kostnader'!$C:$C,Aktivitetsbudget!$B52,'EU kostnader'!$A:$A,Aktivitetsbudget!AI$6,'EU kostnader'!$D:$D,"Personal"))*0.06)),0)))))</f>
        <v>0</v>
      </c>
      <c r="AJ52" s="61">
        <f>IF($AD$4="Nei",0,(IF($A52="Norge",(ROUND((((SUMIFS('NO kostnader'!$O:$O,'NO kostnader'!$C:$C,Aktivitetsbudget!$B52,'NO kostnader'!$A:$A,Aktivitetsbudget!AJ$6,'NO kostnader'!$D:$D,"Personal"))*0.06)),0)),(ROUND((((SUMIFS('EU kostnader'!$F:$F,'EU kostnader'!$C:$C,Aktivitetsbudget!$B52,'EU kostnader'!$A:$A,Aktivitetsbudget!AJ$6,'EU kostnader'!$D:$D,"Personal"))*0.06)),0)))))</f>
        <v>0</v>
      </c>
      <c r="AK52" s="61">
        <f>IF($AD$4="Nei",0,(IF($A52="Norge",(ROUND((((SUMIFS('NO kostnader'!$O:$O,'NO kostnader'!$C:$C,Aktivitetsbudget!$B52,'NO kostnader'!$A:$A,Aktivitetsbudget!AK$6,'NO kostnader'!$D:$D,"Personal"))*0.06)),0)),(ROUND((((SUMIFS('EU kostnader'!$F:$F,'EU kostnader'!$C:$C,Aktivitetsbudget!$B52,'EU kostnader'!$A:$A,Aktivitetsbudget!AK$6,'EU kostnader'!$D:$D,"Personal"))*0.06)),0)))))</f>
        <v>0</v>
      </c>
      <c r="AL52" s="61">
        <f>IF($AD$4="Nei",0,(IF($A52="Norge",(ROUND((((SUMIFS('NO kostnader'!$O:$O,'NO kostnader'!$C:$C,Aktivitetsbudget!$B52,'NO kostnader'!$A:$A,Aktivitetsbudget!AL$6,'NO kostnader'!$D:$D,"Personal"))*0.06)),0)),(ROUND((((SUMIFS('EU kostnader'!$F:$F,'EU kostnader'!$C:$C,Aktivitetsbudget!$B52,'EU kostnader'!$A:$A,Aktivitetsbudget!AL$6,'EU kostnader'!$D:$D,"Personal"))*0.06)),0)))))</f>
        <v>0</v>
      </c>
    </row>
    <row r="53" spans="1:38" x14ac:dyDescent="0.25">
      <c r="A53" s="56" t="str">
        <f>VLOOKUP(B53,'Set-up'!$BG$35:$BH$79,2,FALSE)</f>
        <v/>
      </c>
      <c r="B53" s="56" t="str">
        <f>IF('Set-up'!BG79="","",'Set-up'!BG79)</f>
        <v/>
      </c>
      <c r="C53" s="57" t="str">
        <f t="shared" si="7"/>
        <v/>
      </c>
      <c r="D53" s="58" t="str">
        <f>IF($B53="","",R53+AC53+(IF($A53="Norge",(SUMIFS('NO kostnader'!$O:$O,'NO kostnader'!$C:$C,Aktivitetsbudget!$B53,'NO kostnader'!$A:$A,Aktivitetsbudget!D$4)),(SUMIFS('EU kostnader'!$F:$F,'EU kostnader'!$C:$C,Aktivitetsbudget!$B53,'EU kostnader'!$A:$A,Aktivitetsbudget!D$4)))))</f>
        <v/>
      </c>
      <c r="E53" s="58" t="str">
        <f>IF($B53="","",S53+AD53+(IF($A53="Norge",(SUMIFS('NO kostnader'!$O:$O,'NO kostnader'!$C:$C,Aktivitetsbudget!$B53,'NO kostnader'!$A:$A,Aktivitetsbudget!E$4)),(SUMIFS('EU kostnader'!$F:$F,'EU kostnader'!$C:$C,Aktivitetsbudget!$B53,'EU kostnader'!$A:$A,Aktivitetsbudget!E$4)))))</f>
        <v/>
      </c>
      <c r="F53" s="58" t="str">
        <f>IF($B53="","",T53+AE53+(IF($A53="Norge",(SUMIFS('NO kostnader'!$O:$O,'NO kostnader'!$C:$C,Aktivitetsbudget!$B53,'NO kostnader'!$A:$A,Aktivitetsbudget!F$4)),(SUMIFS('EU kostnader'!$F:$F,'EU kostnader'!$C:$C,Aktivitetsbudget!$B53,'EU kostnader'!$A:$A,Aktivitetsbudget!F$4)))))</f>
        <v/>
      </c>
      <c r="G53" s="58" t="str">
        <f>IF($B53="","",U53+AF53+(IF($A53="Norge",(SUMIFS('NO kostnader'!$O:$O,'NO kostnader'!$C:$C,Aktivitetsbudget!$B53,'NO kostnader'!$A:$A,Aktivitetsbudget!G$4)),(SUMIFS('EU kostnader'!$F:$F,'EU kostnader'!$C:$C,Aktivitetsbudget!$B53,'EU kostnader'!$A:$A,Aktivitetsbudget!G$4)))))</f>
        <v/>
      </c>
      <c r="H53" s="58" t="str">
        <f>IF($B53="","",V53+AG53+(IF($A53="Norge",(SUMIFS('NO kostnader'!$O:$O,'NO kostnader'!$C:$C,Aktivitetsbudget!$B53,'NO kostnader'!$A:$A,Aktivitetsbudget!H$4)),(SUMIFS('EU kostnader'!$F:$F,'EU kostnader'!$C:$C,Aktivitetsbudget!$B53,'EU kostnader'!$A:$A,Aktivitetsbudget!H$4)))))</f>
        <v/>
      </c>
      <c r="I53" s="58" t="str">
        <f>IF($B53="","",W53+AH53+(IF($A53="Norge",(SUMIFS('NO kostnader'!$O:$O,'NO kostnader'!$C:$C,Aktivitetsbudget!$B53,'NO kostnader'!$A:$A,Aktivitetsbudget!I$4)),(SUMIFS('EU kostnader'!$F:$F,'EU kostnader'!$C:$C,Aktivitetsbudget!$B53,'EU kostnader'!$A:$A,Aktivitetsbudget!I$4)))))</f>
        <v/>
      </c>
      <c r="J53" s="58" t="str">
        <f>IF($B53="","",X53+AI53+(IF($A53="Norge",(SUMIFS('NO kostnader'!$O:$O,'NO kostnader'!$C:$C,Aktivitetsbudget!$B53,'NO kostnader'!$A:$A,Aktivitetsbudget!J$4)),(SUMIFS('EU kostnader'!$F:$F,'EU kostnader'!$C:$C,Aktivitetsbudget!$B53,'EU kostnader'!$A:$A,Aktivitetsbudget!J$4)))))</f>
        <v/>
      </c>
      <c r="K53" s="58" t="str">
        <f>IF($B53="","",Y53+AJ53+(IF($A53="Norge",(SUMIFS('NO kostnader'!$O:$O,'NO kostnader'!$C:$C,Aktivitetsbudget!$B53,'NO kostnader'!$A:$A,Aktivitetsbudget!K$4)),(SUMIFS('EU kostnader'!$F:$F,'EU kostnader'!$C:$C,Aktivitetsbudget!$B53,'EU kostnader'!$A:$A,Aktivitetsbudget!K$4)))))</f>
        <v/>
      </c>
      <c r="L53" s="58" t="str">
        <f>IF($B53="","",Z53+AK53+(IF($A53="Norge",(SUMIFS('NO kostnader'!$O:$O,'NO kostnader'!$C:$C,Aktivitetsbudget!$B53,'NO kostnader'!$A:$A,Aktivitetsbudget!L$4)),(SUMIFS('EU kostnader'!$F:$F,'EU kostnader'!$C:$C,Aktivitetsbudget!$B53,'EU kostnader'!$A:$A,Aktivitetsbudget!L$4)))))</f>
        <v/>
      </c>
      <c r="M53" s="58" t="str">
        <f>IF($B53="","",AA53+AL53+(IF($A53="Norge",(SUMIFS('NO kostnader'!$O:$O,'NO kostnader'!$C:$C,Aktivitetsbudget!$B53,'NO kostnader'!$A:$A,Aktivitetsbudget!M$4)),(SUMIFS('EU kostnader'!$F:$F,'EU kostnader'!$C:$C,Aktivitetsbudget!$B53,'EU kostnader'!$A:$A,Aktivitetsbudget!M$4)))))</f>
        <v/>
      </c>
      <c r="R53" s="61">
        <f>IF($S$4="Nei",0,(IF($A53="Norge",(ROUND((((SUMIFS('NO kostnader'!$O:$O,'NO kostnader'!$C:$C,Aktivitetsbudget!$B53,'NO kostnader'!$A:$A,Aktivitetsbudget!R$6,'NO kostnader'!$D:$D,"Personal"))*0.15)),0)),(ROUND((((SUMIFS('EU kostnader'!$F:$F,'EU kostnader'!$C:$C,Aktivitetsbudget!$B53,'EU kostnader'!$A:$A,Aktivitetsbudget!R$6,'EU kostnader'!$D:$D,"Personal"))*0.15)),0)))))</f>
        <v>0</v>
      </c>
      <c r="S53" s="61">
        <f>IF($S$4="Nei",0,(IF($A53="Norge",(ROUND((((SUMIFS('NO kostnader'!$O:$O,'NO kostnader'!$C:$C,Aktivitetsbudget!$B53,'NO kostnader'!$A:$A,Aktivitetsbudget!S$6,'NO kostnader'!$D:$D,"Personal"))*0.15)),0)),(ROUND((((SUMIFS('EU kostnader'!$F:$F,'EU kostnader'!$C:$C,Aktivitetsbudget!$B53,'EU kostnader'!$A:$A,Aktivitetsbudget!S$6,'EU kostnader'!$D:$D,"Personal"))*0.15)),0)))))</f>
        <v>0</v>
      </c>
      <c r="T53" s="61">
        <f>IF($S$4="Nei",0,(IF($A53="Norge",(ROUND((((SUMIFS('NO kostnader'!$O:$O,'NO kostnader'!$C:$C,Aktivitetsbudget!$B53,'NO kostnader'!$A:$A,Aktivitetsbudget!T$6,'NO kostnader'!$D:$D,"Personal"))*0.15)),0)),(ROUND((((SUMIFS('EU kostnader'!$F:$F,'EU kostnader'!$C:$C,Aktivitetsbudget!$B53,'EU kostnader'!$A:$A,Aktivitetsbudget!T$6,'EU kostnader'!$D:$D,"Personal"))*0.15)),0)))))</f>
        <v>0</v>
      </c>
      <c r="U53" s="61">
        <f>IF($S$4="Nei",0,(IF($A53="Norge",(ROUND((((SUMIFS('NO kostnader'!$O:$O,'NO kostnader'!$C:$C,Aktivitetsbudget!$B53,'NO kostnader'!$A:$A,Aktivitetsbudget!U$6,'NO kostnader'!$D:$D,"Personal"))*0.15)),0)),(ROUND((((SUMIFS('EU kostnader'!$F:$F,'EU kostnader'!$C:$C,Aktivitetsbudget!$B53,'EU kostnader'!$A:$A,Aktivitetsbudget!U$6,'EU kostnader'!$D:$D,"Personal"))*0.15)),0)))))</f>
        <v>0</v>
      </c>
      <c r="V53" s="61">
        <f>IF($S$4="Nei",0,(IF($A53="Norge",(ROUND((((SUMIFS('NO kostnader'!$O:$O,'NO kostnader'!$C:$C,Aktivitetsbudget!$B53,'NO kostnader'!$A:$A,Aktivitetsbudget!V$6,'NO kostnader'!$D:$D,"Personal"))*0.15)),0)),(ROUND((((SUMIFS('EU kostnader'!$F:$F,'EU kostnader'!$C:$C,Aktivitetsbudget!$B53,'EU kostnader'!$A:$A,Aktivitetsbudget!V$6,'EU kostnader'!$D:$D,"Personal"))*0.15)),0)))))</f>
        <v>0</v>
      </c>
      <c r="W53" s="61">
        <f>IF($S$4="Nei",0,(IF($A53="Norge",(ROUND((((SUMIFS('NO kostnader'!$O:$O,'NO kostnader'!$C:$C,Aktivitetsbudget!$B53,'NO kostnader'!$A:$A,Aktivitetsbudget!W$6,'NO kostnader'!$D:$D,"Personal"))*0.15)),0)),(ROUND((((SUMIFS('EU kostnader'!$F:$F,'EU kostnader'!$C:$C,Aktivitetsbudget!$B53,'EU kostnader'!$A:$A,Aktivitetsbudget!W$6,'EU kostnader'!$D:$D,"Personal"))*0.15)),0)))))</f>
        <v>0</v>
      </c>
      <c r="X53" s="61">
        <f>IF($S$4="Nei",0,(IF($A53="Norge",(ROUND((((SUMIFS('NO kostnader'!$O:$O,'NO kostnader'!$C:$C,Aktivitetsbudget!$B53,'NO kostnader'!$A:$A,Aktivitetsbudget!X$6,'NO kostnader'!$D:$D,"Personal"))*0.15)),0)),(ROUND((((SUMIFS('EU kostnader'!$F:$F,'EU kostnader'!$C:$C,Aktivitetsbudget!$B53,'EU kostnader'!$A:$A,Aktivitetsbudget!X$6,'EU kostnader'!$D:$D,"Personal"))*0.15)),0)))))</f>
        <v>0</v>
      </c>
      <c r="Y53" s="61">
        <f>IF($S$4="Nei",0,(IF($A53="Norge",(ROUND((((SUMIFS('NO kostnader'!$O:$O,'NO kostnader'!$C:$C,Aktivitetsbudget!$B53,'NO kostnader'!$A:$A,Aktivitetsbudget!Y$6,'NO kostnader'!$D:$D,"Personal"))*0.15)),0)),(ROUND((((SUMIFS('EU kostnader'!$F:$F,'EU kostnader'!$C:$C,Aktivitetsbudget!$B53,'EU kostnader'!$A:$A,Aktivitetsbudget!Y$6,'EU kostnader'!$D:$D,"Personal"))*0.15)),0)))))</f>
        <v>0</v>
      </c>
      <c r="Z53" s="61">
        <f>IF($S$4="Nei",0,(IF($A53="Norge",(ROUND((((SUMIFS('NO kostnader'!$O:$O,'NO kostnader'!$C:$C,Aktivitetsbudget!$B53,'NO kostnader'!$A:$A,Aktivitetsbudget!Z$6,'NO kostnader'!$D:$D,"Personal"))*0.15)),0)),(ROUND((((SUMIFS('EU kostnader'!$F:$F,'EU kostnader'!$C:$C,Aktivitetsbudget!$B53,'EU kostnader'!$A:$A,Aktivitetsbudget!Z$6,'EU kostnader'!$D:$D,"Personal"))*0.15)),0)))))</f>
        <v>0</v>
      </c>
      <c r="AA53" s="61">
        <f>IF($S$4="Nei",0,(IF($A53="Norge",(ROUND((((SUMIFS('NO kostnader'!$O:$O,'NO kostnader'!$C:$C,Aktivitetsbudget!$B53,'NO kostnader'!$A:$A,Aktivitetsbudget!AA$6,'NO kostnader'!$D:$D,"Personal"))*0.15)),0)),(ROUND((((SUMIFS('EU kostnader'!$F:$F,'EU kostnader'!$C:$C,Aktivitetsbudget!$B53,'EU kostnader'!$A:$A,Aktivitetsbudget!AA$6,'EU kostnader'!$D:$D,"Personal"))*0.15)),0)))))</f>
        <v>0</v>
      </c>
      <c r="AC53" s="61">
        <f>IF($AD$4="Nei",0,(IF($A53="Norge",(ROUND((((SUMIFS('NO kostnader'!$O:$O,'NO kostnader'!$C:$C,Aktivitetsbudget!$B53,'NO kostnader'!$A:$A,Aktivitetsbudget!AC$6,'NO kostnader'!$D:$D,"Personal"))*0.06)),0)),(ROUND((((SUMIFS('EU kostnader'!$F:$F,'EU kostnader'!$C:$C,Aktivitetsbudget!$B53,'EU kostnader'!$A:$A,Aktivitetsbudget!AC$6,'EU kostnader'!$D:$D,"Personal"))*0.06)),0)))))</f>
        <v>0</v>
      </c>
      <c r="AD53" s="61">
        <f>IF($AD$4="Nei",0,(IF($A53="Norge",(ROUND((((SUMIFS('NO kostnader'!$O:$O,'NO kostnader'!$C:$C,Aktivitetsbudget!$B53,'NO kostnader'!$A:$A,Aktivitetsbudget!AD$6,'NO kostnader'!$D:$D,"Personal"))*0.06)),0)),(ROUND((((SUMIFS('EU kostnader'!$F:$F,'EU kostnader'!$C:$C,Aktivitetsbudget!$B53,'EU kostnader'!$A:$A,Aktivitetsbudget!AD$6,'EU kostnader'!$D:$D,"Personal"))*0.06)),0)))))</f>
        <v>0</v>
      </c>
      <c r="AE53" s="61">
        <f>IF($AD$4="Nei",0,(IF($A53="Norge",(ROUND((((SUMIFS('NO kostnader'!$O:$O,'NO kostnader'!$C:$C,Aktivitetsbudget!$B53,'NO kostnader'!$A:$A,Aktivitetsbudget!AE$6,'NO kostnader'!$D:$D,"Personal"))*0.06)),0)),(ROUND((((SUMIFS('EU kostnader'!$F:$F,'EU kostnader'!$C:$C,Aktivitetsbudget!$B53,'EU kostnader'!$A:$A,Aktivitetsbudget!AE$6,'EU kostnader'!$D:$D,"Personal"))*0.06)),0)))))</f>
        <v>0</v>
      </c>
      <c r="AF53" s="61">
        <f>IF($AD$4="Nei",0,(IF($A53="Norge",(ROUND((((SUMIFS('NO kostnader'!$O:$O,'NO kostnader'!$C:$C,Aktivitetsbudget!$B53,'NO kostnader'!$A:$A,Aktivitetsbudget!AF$6,'NO kostnader'!$D:$D,"Personal"))*0.06)),0)),(ROUND((((SUMIFS('EU kostnader'!$F:$F,'EU kostnader'!$C:$C,Aktivitetsbudget!$B53,'EU kostnader'!$A:$A,Aktivitetsbudget!AF$6,'EU kostnader'!$D:$D,"Personal"))*0.06)),0)))))</f>
        <v>0</v>
      </c>
      <c r="AG53" s="61">
        <f>IF($AD$4="Nei",0,(IF($A53="Norge",(ROUND((((SUMIFS('NO kostnader'!$O:$O,'NO kostnader'!$C:$C,Aktivitetsbudget!$B53,'NO kostnader'!$A:$A,Aktivitetsbudget!AG$6,'NO kostnader'!$D:$D,"Personal"))*0.06)),0)),(ROUND((((SUMIFS('EU kostnader'!$F:$F,'EU kostnader'!$C:$C,Aktivitetsbudget!$B53,'EU kostnader'!$A:$A,Aktivitetsbudget!AG$6,'EU kostnader'!$D:$D,"Personal"))*0.06)),0)))))</f>
        <v>0</v>
      </c>
      <c r="AH53" s="61">
        <f>IF($AD$4="Nei",0,(IF($A53="Norge",(ROUND((((SUMIFS('NO kostnader'!$O:$O,'NO kostnader'!$C:$C,Aktivitetsbudget!$B53,'NO kostnader'!$A:$A,Aktivitetsbudget!AH$6,'NO kostnader'!$D:$D,"Personal"))*0.06)),0)),(ROUND((((SUMIFS('EU kostnader'!$F:$F,'EU kostnader'!$C:$C,Aktivitetsbudget!$B53,'EU kostnader'!$A:$A,Aktivitetsbudget!AH$6,'EU kostnader'!$D:$D,"Personal"))*0.06)),0)))))</f>
        <v>0</v>
      </c>
      <c r="AI53" s="61">
        <f>IF($AD$4="Nei",0,(IF($A53="Norge",(ROUND((((SUMIFS('NO kostnader'!$O:$O,'NO kostnader'!$C:$C,Aktivitetsbudget!$B53,'NO kostnader'!$A:$A,Aktivitetsbudget!AI$6,'NO kostnader'!$D:$D,"Personal"))*0.06)),0)),(ROUND((((SUMIFS('EU kostnader'!$F:$F,'EU kostnader'!$C:$C,Aktivitetsbudget!$B53,'EU kostnader'!$A:$A,Aktivitetsbudget!AI$6,'EU kostnader'!$D:$D,"Personal"))*0.06)),0)))))</f>
        <v>0</v>
      </c>
      <c r="AJ53" s="61">
        <f>IF($AD$4="Nei",0,(IF($A53="Norge",(ROUND((((SUMIFS('NO kostnader'!$O:$O,'NO kostnader'!$C:$C,Aktivitetsbudget!$B53,'NO kostnader'!$A:$A,Aktivitetsbudget!AJ$6,'NO kostnader'!$D:$D,"Personal"))*0.06)),0)),(ROUND((((SUMIFS('EU kostnader'!$F:$F,'EU kostnader'!$C:$C,Aktivitetsbudget!$B53,'EU kostnader'!$A:$A,Aktivitetsbudget!AJ$6,'EU kostnader'!$D:$D,"Personal"))*0.06)),0)))))</f>
        <v>0</v>
      </c>
      <c r="AK53" s="61">
        <f>IF($AD$4="Nei",0,(IF($A53="Norge",(ROUND((((SUMIFS('NO kostnader'!$O:$O,'NO kostnader'!$C:$C,Aktivitetsbudget!$B53,'NO kostnader'!$A:$A,Aktivitetsbudget!AK$6,'NO kostnader'!$D:$D,"Personal"))*0.06)),0)),(ROUND((((SUMIFS('EU kostnader'!$F:$F,'EU kostnader'!$C:$C,Aktivitetsbudget!$B53,'EU kostnader'!$A:$A,Aktivitetsbudget!AK$6,'EU kostnader'!$D:$D,"Personal"))*0.06)),0)))))</f>
        <v>0</v>
      </c>
      <c r="AL53" s="61">
        <f>IF($AD$4="Nei",0,(IF($A53="Norge",(ROUND((((SUMIFS('NO kostnader'!$O:$O,'NO kostnader'!$C:$C,Aktivitetsbudget!$B53,'NO kostnader'!$A:$A,Aktivitetsbudget!AL$6,'NO kostnader'!$D:$D,"Personal"))*0.06)),0)),(ROUND((((SUMIFS('EU kostnader'!$F:$F,'EU kostnader'!$C:$C,Aktivitetsbudget!$B53,'EU kostnader'!$A:$A,Aktivitetsbudget!AL$6,'EU kostnader'!$D:$D,"Personal"))*0.06)),0)))))</f>
        <v>0</v>
      </c>
    </row>
    <row r="70" spans="4:4" x14ac:dyDescent="0.25">
      <c r="D70" s="49"/>
    </row>
  </sheetData>
  <sheetProtection algorithmName="SHA-512" hashValue="0WhzG+i/Pat+IGeCcgeHud+jDNhhKqz8SraTmQSa4EQfxIVO3Rquxs5Wy7BQWVaqn6iD6WQcQvXo7r7jAWR0Yw==" saltValue="4ds/zeD8YPXSRFDu5StsVw==" spinCount="100000" sheet="1" objects="1" scenarios="1"/>
  <conditionalFormatting sqref="D1:M53">
    <cfRule type="expression" dxfId="3" priority="1">
      <formula>IF(ISNA(D$2),TRUE,IF(D$2="",TRUE,FALSE))</formula>
    </cfRule>
  </conditionalFormatting>
  <pageMargins left="0.7" right="0.7" top="0.75" bottom="0.75" header="0.3" footer="0.3"/>
  <pageSetup paperSize="9" orientation="portrait" verticalDpi="0" r:id="rId1"/>
  <ignoredErrors>
    <ignoredError sqref="H4:M4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CA54-0B15-4739-885B-BC16452D7EAD}">
  <dimension ref="A1:Y53"/>
  <sheetViews>
    <sheetView topLeftCell="A3" workbookViewId="0">
      <pane ySplit="5" topLeftCell="A8" activePane="bottomLeft" state="frozen"/>
      <selection activeCell="B3" sqref="B3"/>
      <selection pane="bottomLeft" activeCell="C3" sqref="C3"/>
    </sheetView>
  </sheetViews>
  <sheetFormatPr defaultColWidth="9.140625" defaultRowHeight="15" x14ac:dyDescent="0.25"/>
  <cols>
    <col min="1" max="1" width="0" style="56" hidden="1" customWidth="1"/>
    <col min="2" max="2" width="49.7109375" style="56" customWidth="1"/>
    <col min="3" max="3" width="14.42578125" style="62" customWidth="1"/>
    <col min="4" max="9" width="14.42578125" style="56" customWidth="1"/>
    <col min="10" max="12" width="9.140625" style="56"/>
    <col min="13" max="13" width="12.85546875" style="56" hidden="1" customWidth="1"/>
    <col min="14" max="25" width="9.140625" style="56" hidden="1" customWidth="1"/>
    <col min="26" max="16384" width="9.140625" style="56"/>
  </cols>
  <sheetData>
    <row r="1" spans="1:25" hidden="1" x14ac:dyDescent="0.25">
      <c r="D1" s="60">
        <v>1</v>
      </c>
      <c r="E1" s="60">
        <v>2</v>
      </c>
      <c r="F1" s="60">
        <v>3</v>
      </c>
      <c r="G1" s="60">
        <v>4</v>
      </c>
      <c r="H1" s="60">
        <v>5</v>
      </c>
      <c r="I1" s="60">
        <v>6</v>
      </c>
    </row>
    <row r="2" spans="1:25" hidden="1" x14ac:dyDescent="0.25">
      <c r="D2" s="60" t="str">
        <f>D4</f>
        <v/>
      </c>
      <c r="E2" s="60" t="str">
        <f t="shared" ref="E2:I2" si="0">E4</f>
        <v/>
      </c>
      <c r="F2" s="60" t="str">
        <f t="shared" si="0"/>
        <v/>
      </c>
      <c r="G2" s="60" t="str">
        <f t="shared" si="0"/>
        <v/>
      </c>
      <c r="H2" s="60" t="str">
        <f t="shared" si="0"/>
        <v/>
      </c>
      <c r="I2" s="60" t="str">
        <f t="shared" si="0"/>
        <v/>
      </c>
    </row>
    <row r="3" spans="1:25" ht="27" customHeight="1" x14ac:dyDescent="0.25">
      <c r="D3" s="60"/>
      <c r="E3" s="60"/>
      <c r="F3" s="60"/>
      <c r="G3" s="60"/>
      <c r="H3" s="60"/>
      <c r="I3" s="60"/>
      <c r="M3" s="61" t="s">
        <v>66</v>
      </c>
      <c r="N3" s="61"/>
      <c r="O3" s="61"/>
      <c r="P3" s="61"/>
      <c r="Q3" s="61"/>
      <c r="R3" s="61"/>
      <c r="T3" s="61" t="s">
        <v>66</v>
      </c>
      <c r="U3" s="61"/>
      <c r="V3" s="61"/>
      <c r="W3" s="61"/>
      <c r="X3" s="61"/>
      <c r="Y3" s="61"/>
    </row>
    <row r="4" spans="1:25" s="97" customFormat="1" ht="21" x14ac:dyDescent="0.35">
      <c r="B4" s="97" t="s">
        <v>76</v>
      </c>
      <c r="C4" s="98" t="s">
        <v>24</v>
      </c>
      <c r="D4" s="98" t="str">
        <f>VLOOKUP(D1,'Set-up'!$AJ$6:$AL$11,3,FALSE)</f>
        <v/>
      </c>
      <c r="E4" s="98" t="str">
        <f>VLOOKUP(E1,'Set-up'!$AJ$6:$AL$11,3,FALSE)</f>
        <v/>
      </c>
      <c r="F4" s="98" t="str">
        <f>VLOOKUP(F1,'Set-up'!$AJ$6:$AL$11,3,FALSE)</f>
        <v/>
      </c>
      <c r="G4" s="98" t="str">
        <f>VLOOKUP(G1,'Set-up'!$AJ$6:$AL$11,3,FALSE)</f>
        <v/>
      </c>
      <c r="H4" s="98" t="str">
        <f>VLOOKUP(H1,'Set-up'!$AJ$6:$AL$11,3,FALSE)</f>
        <v/>
      </c>
      <c r="I4" s="98" t="str">
        <f>VLOOKUP(I1,'Set-up'!$AJ$6:$AL$11,3,FALSE)</f>
        <v/>
      </c>
      <c r="M4" s="100" t="s">
        <v>109</v>
      </c>
      <c r="N4" s="101" t="str">
        <f>IF('Set-up'!F15='Set-up'!V7,"Ja","Nei")</f>
        <v>Ja</v>
      </c>
      <c r="O4" s="100"/>
      <c r="P4" s="100"/>
      <c r="Q4" s="100"/>
      <c r="R4" s="100"/>
      <c r="T4" s="100" t="s">
        <v>67</v>
      </c>
      <c r="U4" s="101" t="str">
        <f>IF('Set-up'!F16='Set-up'!W7,"Ja","Nei")</f>
        <v>Ja</v>
      </c>
      <c r="V4" s="100"/>
      <c r="W4" s="100"/>
      <c r="X4" s="100"/>
      <c r="Y4" s="100"/>
    </row>
    <row r="5" spans="1:25" s="67" customFormat="1" ht="15.75" x14ac:dyDescent="0.25">
      <c r="B5" s="64" t="s">
        <v>30</v>
      </c>
      <c r="C5" s="68">
        <f t="shared" ref="C5:C6" si="1">SUM(D5:I5)</f>
        <v>0</v>
      </c>
      <c r="D5" s="55">
        <f t="shared" ref="D5:I5" si="2">(SUMIF($A:$A,"Sverige",D:D))+(SUMIF($A:$A,"Danmark",D:D))</f>
        <v>0</v>
      </c>
      <c r="E5" s="55">
        <f t="shared" si="2"/>
        <v>0</v>
      </c>
      <c r="F5" s="55">
        <f t="shared" si="2"/>
        <v>0</v>
      </c>
      <c r="G5" s="55">
        <f t="shared" si="2"/>
        <v>0</v>
      </c>
      <c r="H5" s="55">
        <f t="shared" si="2"/>
        <v>0</v>
      </c>
      <c r="I5" s="55">
        <f t="shared" si="2"/>
        <v>0</v>
      </c>
      <c r="M5" s="66" t="s">
        <v>15</v>
      </c>
      <c r="N5" s="66" t="s">
        <v>16</v>
      </c>
      <c r="O5" s="66" t="s">
        <v>17</v>
      </c>
      <c r="P5" s="66" t="s">
        <v>18</v>
      </c>
      <c r="Q5" s="66" t="s">
        <v>19</v>
      </c>
      <c r="R5" s="66" t="s">
        <v>52</v>
      </c>
      <c r="T5" s="66" t="s">
        <v>15</v>
      </c>
      <c r="U5" s="66" t="s">
        <v>16</v>
      </c>
      <c r="V5" s="66" t="s">
        <v>17</v>
      </c>
      <c r="W5" s="66" t="s">
        <v>18</v>
      </c>
      <c r="X5" s="66" t="s">
        <v>19</v>
      </c>
      <c r="Y5" s="66" t="s">
        <v>52</v>
      </c>
    </row>
    <row r="6" spans="1:25" s="67" customFormat="1" ht="15.75" x14ac:dyDescent="0.25">
      <c r="B6" s="64" t="s">
        <v>31</v>
      </c>
      <c r="C6" s="68">
        <f t="shared" si="1"/>
        <v>0</v>
      </c>
      <c r="D6" s="55">
        <f t="shared" ref="D6:I6" si="3">SUMIF($A:$A,"Norge",D:D)</f>
        <v>0</v>
      </c>
      <c r="E6" s="55">
        <f t="shared" si="3"/>
        <v>0</v>
      </c>
      <c r="F6" s="55">
        <f t="shared" si="3"/>
        <v>0</v>
      </c>
      <c r="G6" s="55">
        <f t="shared" si="3"/>
        <v>0</v>
      </c>
      <c r="H6" s="55">
        <f t="shared" si="3"/>
        <v>0</v>
      </c>
      <c r="I6" s="55">
        <f t="shared" si="3"/>
        <v>0</v>
      </c>
      <c r="M6" s="63"/>
      <c r="N6" s="63"/>
      <c r="O6" s="63"/>
      <c r="P6" s="63"/>
      <c r="Q6" s="63"/>
      <c r="R6" s="63"/>
      <c r="T6" s="63"/>
      <c r="U6" s="63"/>
      <c r="V6" s="63"/>
      <c r="W6" s="63"/>
      <c r="X6" s="63"/>
      <c r="Y6" s="63"/>
    </row>
    <row r="7" spans="1:25" s="67" customFormat="1" ht="17.45" customHeight="1" x14ac:dyDescent="0.25">
      <c r="B7" s="64" t="s">
        <v>24</v>
      </c>
      <c r="C7" s="68">
        <f>SUM(D7:I7)</f>
        <v>0</v>
      </c>
      <c r="D7" s="69">
        <f t="shared" ref="D7:I7" si="4">SUM(D9:D53)</f>
        <v>0</v>
      </c>
      <c r="E7" s="69">
        <f t="shared" si="4"/>
        <v>0</v>
      </c>
      <c r="F7" s="69">
        <f t="shared" si="4"/>
        <v>0</v>
      </c>
      <c r="G7" s="69">
        <f t="shared" si="4"/>
        <v>0</v>
      </c>
      <c r="H7" s="69">
        <f t="shared" si="4"/>
        <v>0</v>
      </c>
      <c r="I7" s="69">
        <f t="shared" si="4"/>
        <v>0</v>
      </c>
      <c r="M7" s="63"/>
      <c r="N7" s="63"/>
      <c r="O7" s="63"/>
      <c r="P7" s="63"/>
      <c r="Q7" s="63"/>
      <c r="R7" s="63"/>
      <c r="T7" s="63"/>
      <c r="U7" s="63"/>
      <c r="V7" s="63"/>
      <c r="W7" s="63"/>
      <c r="X7" s="63"/>
      <c r="Y7" s="63"/>
    </row>
    <row r="8" spans="1:25" s="67" customFormat="1" ht="15.75" x14ac:dyDescent="0.25">
      <c r="B8" s="70"/>
      <c r="C8" s="71"/>
      <c r="D8" s="72"/>
      <c r="E8" s="72"/>
      <c r="F8" s="72"/>
      <c r="G8" s="72"/>
      <c r="H8" s="72"/>
      <c r="I8" s="72"/>
      <c r="M8" s="73"/>
      <c r="N8" s="73"/>
      <c r="O8" s="73"/>
      <c r="P8" s="73"/>
      <c r="Q8" s="73"/>
      <c r="R8" s="73"/>
      <c r="T8" s="73"/>
      <c r="U8" s="73"/>
      <c r="V8" s="73"/>
      <c r="W8" s="73"/>
      <c r="X8" s="73"/>
      <c r="Y8" s="73"/>
    </row>
    <row r="9" spans="1:25" x14ac:dyDescent="0.25">
      <c r="A9" s="56" t="str">
        <f>VLOOKUP(B9,'Set-up'!$BG$35:$BH$79,2,FALSE)</f>
        <v/>
      </c>
      <c r="B9" s="56" t="str">
        <f>IF(Partner_ALLA_start="","",Partner_ALLA_start)</f>
        <v/>
      </c>
      <c r="C9" s="74" t="str">
        <f>IF(B9="","",(SUM(D9:I9)))</f>
        <v/>
      </c>
      <c r="D9" s="49" t="str">
        <f>IF($B9="","",M9+T9+(IF($A9="Norge",(SUMIF('NO kostnader'!$C:$C,Årsbudget!$B9,'NO kostnader'!P:P)),(SUMIF('EU kostnader'!$C:$C,Årsbudget!$B9,'EU kostnader'!G:G)))))</f>
        <v/>
      </c>
      <c r="E9" s="49" t="str">
        <f>IF($B9="","",N9+U9+(IF($A9="Norge",(SUMIF('NO kostnader'!$C:$C,Årsbudget!$B9,'NO kostnader'!Q:Q)),(SUMIF('EU kostnader'!$C:$C,Årsbudget!$B9,'EU kostnader'!H:H)))))</f>
        <v/>
      </c>
      <c r="F9" s="49" t="str">
        <f>IF($B9="","",O9+V9+(IF($A9="Norge",(SUMIF('NO kostnader'!$C:$C,Årsbudget!$B9,'NO kostnader'!R:R)),(SUMIF('EU kostnader'!$C:$C,Årsbudget!$B9,'EU kostnader'!I:I)))))</f>
        <v/>
      </c>
      <c r="G9" s="49" t="str">
        <f>IF($B9="","",P9+W9+(IF($A9="Norge",(SUMIF('NO kostnader'!$C:$C,Årsbudget!$B9,'NO kostnader'!S:S)),(SUMIF('EU kostnader'!$C:$C,Årsbudget!$B9,'EU kostnader'!J:J)))))</f>
        <v/>
      </c>
      <c r="H9" s="49" t="str">
        <f>IF($B9="","",Q9+X9+(IF($A9="Norge",(SUMIF('NO kostnader'!$C:$C,Årsbudget!$B9,'NO kostnader'!T:T)),(SUMIF('EU kostnader'!$C:$C,Årsbudget!$B9,'EU kostnader'!K:K)))))</f>
        <v/>
      </c>
      <c r="I9" s="49" t="str">
        <f>IF($B9="","",R9+Y9+(IF($A9="Norge",(SUMIF('NO kostnader'!$C:$C,Årsbudget!$B9,'NO kostnader'!U:U)),(SUMIF('EU kostnader'!$C:$C,Årsbudget!$B9,'EU kostnader'!L:L)))))</f>
        <v/>
      </c>
      <c r="M9" s="61">
        <f>IF($N$4="Nei",0,(IF($A9="Norge",(ROUND(((SUMIFS('NO kostnader'!P:P,'NO kostnader'!$C:$C,Årsbudget!$B9,'NO kostnader'!$D:$D,"Personal")*0.15)),0)),(ROUND(((SUMIFS('EU kostnader'!G:G,'EU kostnader'!$C:$C,Årsbudget!$B9,'EU kostnader'!$D:$D,"Personal")*0.15)),0)))))</f>
        <v>0</v>
      </c>
      <c r="N9" s="61">
        <f>IF($N$4="Nei",0,(IF($A9="Norge",(ROUND(((SUMIFS('NO kostnader'!Q:Q,'NO kostnader'!$C:$C,Årsbudget!$B9,'NO kostnader'!$D:$D,"Personal")*0.15)),0)),(ROUND(((SUMIFS('EU kostnader'!H:H,'EU kostnader'!$C:$C,Årsbudget!$B9,'EU kostnader'!$D:$D,"Personal")*0.15)),0)))))</f>
        <v>0</v>
      </c>
      <c r="O9" s="61">
        <f>IF($N$4="Nei",0,(IF($A9="Norge",(ROUND(((SUMIFS('NO kostnader'!R:R,'NO kostnader'!$C:$C,Årsbudget!$B9,'NO kostnader'!$D:$D,"Personal")*0.15)),0)),(ROUND(((SUMIFS('EU kostnader'!I:I,'EU kostnader'!$C:$C,Årsbudget!$B9,'EU kostnader'!$D:$D,"Personal")*0.15)),0)))))</f>
        <v>0</v>
      </c>
      <c r="P9" s="61">
        <f>IF($N$4="Nei",0,(IF($A9="Norge",(ROUND(((SUMIFS('NO kostnader'!S:S,'NO kostnader'!$C:$C,Årsbudget!$B9,'NO kostnader'!$D:$D,"Personal")*0.15)),0)),(ROUND(((SUMIFS('EU kostnader'!J:J,'EU kostnader'!$C:$C,Årsbudget!$B9,'EU kostnader'!$D:$D,"Personal")*0.15)),0)))))</f>
        <v>0</v>
      </c>
      <c r="Q9" s="61">
        <f>IF($N$4="Nei",0,(IF($A9="Norge",(ROUND(((SUMIFS('NO kostnader'!T:T,'NO kostnader'!$C:$C,Årsbudget!$B9,'NO kostnader'!$D:$D,"Personal")*0.15)),0)),(ROUND(((SUMIFS('EU kostnader'!K:K,'EU kostnader'!$C:$C,Årsbudget!$B9,'EU kostnader'!$D:$D,"Personal")*0.15)),0)))))</f>
        <v>0</v>
      </c>
      <c r="R9" s="61">
        <f>IF($N$4="Nei",0,(IF($A9="Norge",(ROUND(((SUMIFS('NO kostnader'!U:U,'NO kostnader'!$C:$C,Årsbudget!$B9,'NO kostnader'!$D:$D,"Personal")*0.15)),0)),(ROUND(((SUMIFS('EU kostnader'!L:L,'EU kostnader'!$C:$C,Årsbudget!$B9,'EU kostnader'!$D:$D,"Personal")*0.15)),0)))))</f>
        <v>0</v>
      </c>
      <c r="T9" s="61">
        <f>IF($U$4="Nei",0,(IF($A9="Norge",(ROUND(((SUMIFS('NO kostnader'!P:P,'NO kostnader'!$C:$C,Årsbudget!$B9,'NO kostnader'!$D:$D,"Personal")*0.06)),0)),(ROUND(((SUMIFS('EU kostnader'!G:G,'EU kostnader'!$C:$C,Årsbudget!$B9,'EU kostnader'!$D:$D,"Personal")*0.06)),0)))))</f>
        <v>0</v>
      </c>
      <c r="U9" s="61">
        <f>IF($U$4="Nei",0,(IF($A9="Norge",(ROUND(((SUMIFS('NO kostnader'!Q:Q,'NO kostnader'!$C:$C,Årsbudget!$B9,'NO kostnader'!$D:$D,"Personal")*0.06)),0)),(ROUND(((SUMIFS('EU kostnader'!H:H,'EU kostnader'!$C:$C,Årsbudget!$B9,'EU kostnader'!$D:$D,"Personal")*0.06)),0)))))</f>
        <v>0</v>
      </c>
      <c r="V9" s="61">
        <f>IF($U$4="Nei",0,(IF($A9="Norge",(ROUND(((SUMIFS('NO kostnader'!R:R,'NO kostnader'!$C:$C,Årsbudget!$B9,'NO kostnader'!$D:$D,"Personal")*0.06)),0)),(ROUND(((SUMIFS('EU kostnader'!I:I,'EU kostnader'!$C:$C,Årsbudget!$B9,'EU kostnader'!$D:$D,"Personal")*0.06)),0)))))</f>
        <v>0</v>
      </c>
      <c r="W9" s="61">
        <f>IF($U$4="Nei",0,(IF($A9="Norge",(ROUND(((SUMIFS('NO kostnader'!S:S,'NO kostnader'!$C:$C,Årsbudget!$B9,'NO kostnader'!$D:$D,"Personal")*0.06)),0)),(ROUND(((SUMIFS('EU kostnader'!J:J,'EU kostnader'!$C:$C,Årsbudget!$B9,'EU kostnader'!$D:$D,"Personal")*0.06)),0)))))</f>
        <v>0</v>
      </c>
      <c r="X9" s="61">
        <f>IF($U$4="Nei",0,(IF($A9="Norge",(ROUND(((SUMIFS('NO kostnader'!T:T,'NO kostnader'!$C:$C,Årsbudget!$B9,'NO kostnader'!$D:$D,"Personal")*0.06)),0)),(ROUND(((SUMIFS('EU kostnader'!K:K,'EU kostnader'!$C:$C,Årsbudget!$B9,'EU kostnader'!$D:$D,"Personal")*0.06)),0)))))</f>
        <v>0</v>
      </c>
      <c r="Y9" s="61">
        <f>IF($U$4="Nei",0,(IF($A9="Norge",(ROUND(((SUMIFS('NO kostnader'!U:U,'NO kostnader'!$C:$C,Årsbudget!$B9,'NO kostnader'!$D:$D,"Personal")*0.06)),0)),(ROUND(((SUMIFS('EU kostnader'!L:L,'EU kostnader'!$C:$C,Årsbudget!$B9,'EU kostnader'!$D:$D,"Personal")*0.06)),0)))))</f>
        <v>0</v>
      </c>
    </row>
    <row r="10" spans="1:25" x14ac:dyDescent="0.25">
      <c r="A10" s="56" t="str">
        <f>VLOOKUP(B10,'Set-up'!$BG$35:$BH$79,2,FALSE)</f>
        <v/>
      </c>
      <c r="B10" s="56" t="str">
        <f>IF('Set-up'!BG36="","",'Set-up'!BG36)</f>
        <v/>
      </c>
      <c r="C10" s="74" t="str">
        <f>IF(B10="","",(SUM(D10:I10)))</f>
        <v/>
      </c>
      <c r="D10" s="49" t="str">
        <f>IF($B10="","",M10+T10+(IF($A10="Norge",(SUMIF('NO kostnader'!$C:$C,Årsbudget!$B10,'NO kostnader'!P:P)),(SUMIF('EU kostnader'!$C:$C,Årsbudget!$B10,'EU kostnader'!G:G)))))</f>
        <v/>
      </c>
      <c r="E10" s="49" t="str">
        <f>IF($B10="","",N10+U10+(IF($A10="Norge",(SUMIF('NO kostnader'!$C:$C,Årsbudget!$B10,'NO kostnader'!Q:Q)),(SUMIF('EU kostnader'!$C:$C,Årsbudget!$B10,'EU kostnader'!H:H)))))</f>
        <v/>
      </c>
      <c r="F10" s="49" t="str">
        <f>IF($B10="","",O10+V10+(IF($A10="Norge",(SUMIF('NO kostnader'!$C:$C,Årsbudget!$B10,'NO kostnader'!R:R)),(SUMIF('EU kostnader'!$C:$C,Årsbudget!$B10,'EU kostnader'!I:I)))))</f>
        <v/>
      </c>
      <c r="G10" s="49" t="str">
        <f>IF($B10="","",P10+W10+(IF($A10="Norge",(SUMIF('NO kostnader'!$C:$C,Årsbudget!$B10,'NO kostnader'!S:S)),(SUMIF('EU kostnader'!$C:$C,Årsbudget!$B10,'EU kostnader'!J:J)))))</f>
        <v/>
      </c>
      <c r="H10" s="49" t="str">
        <f>IF($B10="","",Q10+X10+(IF($A10="Norge",(SUMIF('NO kostnader'!$C:$C,Årsbudget!$B10,'NO kostnader'!T:T)),(SUMIF('EU kostnader'!$C:$C,Årsbudget!$B10,'EU kostnader'!K:K)))))</f>
        <v/>
      </c>
      <c r="I10" s="49" t="str">
        <f>IF($B10="","",R10+Y10+(IF($A10="Norge",(SUMIF('NO kostnader'!$C:$C,Årsbudget!$B10,'NO kostnader'!U:U)),(SUMIF('EU kostnader'!$C:$C,Årsbudget!$B10,'EU kostnader'!L:L)))))</f>
        <v/>
      </c>
      <c r="M10" s="61">
        <f>IF($N$4="Nei",0,(IF($A10="Norge",(ROUND(((SUMIFS('NO kostnader'!P:P,'NO kostnader'!$C:$C,Årsbudget!$B10,'NO kostnader'!$D:$D,"Personal")*0.15)),0)),(ROUND(((SUMIFS('EU kostnader'!G:G,'EU kostnader'!$C:$C,Årsbudget!$B10,'EU kostnader'!$D:$D,"Personal")*0.15)),0)))))</f>
        <v>0</v>
      </c>
      <c r="N10" s="61">
        <f>IF($N$4="Nei",0,(IF($A10="Norge",(ROUND(((SUMIFS('NO kostnader'!Q:Q,'NO kostnader'!$C:$C,Årsbudget!$B10,'NO kostnader'!$D:$D,"Personal")*0.15)),0)),(ROUND(((SUMIFS('EU kostnader'!H:H,'EU kostnader'!$C:$C,Årsbudget!$B10,'EU kostnader'!$D:$D,"Personal")*0.15)),0)))))</f>
        <v>0</v>
      </c>
      <c r="O10" s="61">
        <f>IF($N$4="Nei",0,(IF($A10="Norge",(ROUND(((SUMIFS('NO kostnader'!R:R,'NO kostnader'!$C:$C,Årsbudget!$B10,'NO kostnader'!$D:$D,"Personal")*0.15)),0)),(ROUND(((SUMIFS('EU kostnader'!I:I,'EU kostnader'!$C:$C,Årsbudget!$B10,'EU kostnader'!$D:$D,"Personal")*0.15)),0)))))</f>
        <v>0</v>
      </c>
      <c r="P10" s="61">
        <f>IF($N$4="Nei",0,(IF($A10="Norge",(ROUND(((SUMIFS('NO kostnader'!S:S,'NO kostnader'!$C:$C,Årsbudget!$B10,'NO kostnader'!$D:$D,"Personal")*0.15)),0)),(ROUND(((SUMIFS('EU kostnader'!J:J,'EU kostnader'!$C:$C,Årsbudget!$B10,'EU kostnader'!$D:$D,"Personal")*0.15)),0)))))</f>
        <v>0</v>
      </c>
      <c r="Q10" s="61">
        <f>IF($N$4="Nei",0,(IF($A10="Norge",(ROUND(((SUMIFS('NO kostnader'!T:T,'NO kostnader'!$C:$C,Årsbudget!$B10,'NO kostnader'!$D:$D,"Personal")*0.15)),0)),(ROUND(((SUMIFS('EU kostnader'!K:K,'EU kostnader'!$C:$C,Årsbudget!$B10,'EU kostnader'!$D:$D,"Personal")*0.15)),0)))))</f>
        <v>0</v>
      </c>
      <c r="R10" s="61">
        <f>IF($N$4="Nei",0,(IF($A10="Norge",(ROUND(((SUMIFS('NO kostnader'!U:U,'NO kostnader'!$C:$C,Årsbudget!$B10,'NO kostnader'!$D:$D,"Personal")*0.15)),0)),(ROUND(((SUMIFS('EU kostnader'!L:L,'EU kostnader'!$C:$C,Årsbudget!$B10,'EU kostnader'!$D:$D,"Personal")*0.15)),0)))))</f>
        <v>0</v>
      </c>
      <c r="T10" s="61">
        <f>IF($U$4="Nei",0,(IF($A10="Norge",(ROUND(((SUMIFS('NO kostnader'!P:P,'NO kostnader'!$C:$C,Årsbudget!$B10,'NO kostnader'!$D:$D,"Personal")*0.06)),0)),(ROUND(((SUMIFS('EU kostnader'!G:G,'EU kostnader'!$C:$C,Årsbudget!$B10,'EU kostnader'!$D:$D,"Personal")*0.06)),0)))))</f>
        <v>0</v>
      </c>
      <c r="U10" s="61">
        <f>IF($U$4="Nei",0,(IF($A10="Norge",(ROUND(((SUMIFS('NO kostnader'!Q:Q,'NO kostnader'!$C:$C,Årsbudget!$B10,'NO kostnader'!$D:$D,"Personal")*0.06)),0)),(ROUND(((SUMIFS('EU kostnader'!H:H,'EU kostnader'!$C:$C,Årsbudget!$B10,'EU kostnader'!$D:$D,"Personal")*0.06)),0)))))</f>
        <v>0</v>
      </c>
      <c r="V10" s="61">
        <f>IF($U$4="Nei",0,(IF($A10="Norge",(ROUND(((SUMIFS('NO kostnader'!R:R,'NO kostnader'!$C:$C,Årsbudget!$B10,'NO kostnader'!$D:$D,"Personal")*0.06)),0)),(ROUND(((SUMIFS('EU kostnader'!I:I,'EU kostnader'!$C:$C,Årsbudget!$B10,'EU kostnader'!$D:$D,"Personal")*0.06)),0)))))</f>
        <v>0</v>
      </c>
      <c r="W10" s="61">
        <f>IF($U$4="Nei",0,(IF($A10="Norge",(ROUND(((SUMIFS('NO kostnader'!S:S,'NO kostnader'!$C:$C,Årsbudget!$B10,'NO kostnader'!$D:$D,"Personal")*0.06)),0)),(ROUND(((SUMIFS('EU kostnader'!J:J,'EU kostnader'!$C:$C,Årsbudget!$B10,'EU kostnader'!$D:$D,"Personal")*0.06)),0)))))</f>
        <v>0</v>
      </c>
      <c r="X10" s="61">
        <f>IF($U$4="Nei",0,(IF($A10="Norge",(ROUND(((SUMIFS('NO kostnader'!T:T,'NO kostnader'!$C:$C,Årsbudget!$B10,'NO kostnader'!$D:$D,"Personal")*0.06)),0)),(ROUND(((SUMIFS('EU kostnader'!K:K,'EU kostnader'!$C:$C,Årsbudget!$B10,'EU kostnader'!$D:$D,"Personal")*0.06)),0)))))</f>
        <v>0</v>
      </c>
      <c r="Y10" s="61">
        <f>IF($U$4="Nei",0,(IF($A10="Norge",(ROUND(((SUMIFS('NO kostnader'!U:U,'NO kostnader'!$C:$C,Årsbudget!$B10,'NO kostnader'!$D:$D,"Personal")*0.06)),0)),(ROUND(((SUMIFS('EU kostnader'!L:L,'EU kostnader'!$C:$C,Årsbudget!$B10,'EU kostnader'!$D:$D,"Personal")*0.06)),0)))))</f>
        <v>0</v>
      </c>
    </row>
    <row r="11" spans="1:25" x14ac:dyDescent="0.25">
      <c r="A11" s="56" t="str">
        <f>VLOOKUP(B11,'Set-up'!$BG$35:$BH$79,2,FALSE)</f>
        <v/>
      </c>
      <c r="B11" s="56" t="str">
        <f>IF('Set-up'!BG37="","",'Set-up'!BG37)</f>
        <v/>
      </c>
      <c r="C11" s="74" t="str">
        <f t="shared" ref="C11:C53" si="5">IF(B11="","",(SUM(D11:I11)))</f>
        <v/>
      </c>
      <c r="D11" s="49" t="str">
        <f>IF($B11="","",M11+T11+(IF($A11="Norge",(SUMIF('NO kostnader'!$C:$C,Årsbudget!$B11,'NO kostnader'!P:P)),(SUMIF('EU kostnader'!$C:$C,Årsbudget!$B11,'EU kostnader'!G:G)))))</f>
        <v/>
      </c>
      <c r="E11" s="49" t="str">
        <f>IF($B11="","",N11+U11+(IF($A11="Norge",(SUMIF('NO kostnader'!$C:$C,Årsbudget!$B11,'NO kostnader'!Q:Q)),(SUMIF('EU kostnader'!$C:$C,Årsbudget!$B11,'EU kostnader'!H:H)))))</f>
        <v/>
      </c>
      <c r="F11" s="49" t="str">
        <f>IF($B11="","",O11+V11+(IF($A11="Norge",(SUMIF('NO kostnader'!$C:$C,Årsbudget!$B11,'NO kostnader'!R:R)),(SUMIF('EU kostnader'!$C:$C,Årsbudget!$B11,'EU kostnader'!I:I)))))</f>
        <v/>
      </c>
      <c r="G11" s="49" t="str">
        <f>IF($B11="","",P11+W11+(IF($A11="Norge",(SUMIF('NO kostnader'!$C:$C,Årsbudget!$B11,'NO kostnader'!S:S)),(SUMIF('EU kostnader'!$C:$C,Årsbudget!$B11,'EU kostnader'!J:J)))))</f>
        <v/>
      </c>
      <c r="H11" s="49" t="str">
        <f>IF($B11="","",Q11+X11+(IF($A11="Norge",(SUMIF('NO kostnader'!$C:$C,Årsbudget!$B11,'NO kostnader'!T:T)),(SUMIF('EU kostnader'!$C:$C,Årsbudget!$B11,'EU kostnader'!K:K)))))</f>
        <v/>
      </c>
      <c r="I11" s="49" t="str">
        <f>IF($B11="","",R11+Y11+(IF($A11="Norge",(SUMIF('NO kostnader'!$C:$C,Årsbudget!$B11,'NO kostnader'!U:U)),(SUMIF('EU kostnader'!$C:$C,Årsbudget!$B11,'EU kostnader'!L:L)))))</f>
        <v/>
      </c>
      <c r="M11" s="61">
        <f>IF($N$4="Nei",0,(IF($A11="Norge",(ROUND(((SUMIFS('NO kostnader'!P:P,'NO kostnader'!$C:$C,Årsbudget!$B11,'NO kostnader'!$D:$D,"Personal")*0.15)),0)),(ROUND(((SUMIFS('EU kostnader'!G:G,'EU kostnader'!$C:$C,Årsbudget!$B11,'EU kostnader'!$D:$D,"Personal")*0.15)),0)))))</f>
        <v>0</v>
      </c>
      <c r="N11" s="61">
        <f>IF($N$4="Nei",0,(IF($A11="Norge",(ROUND(((SUMIFS('NO kostnader'!Q:Q,'NO kostnader'!$C:$C,Årsbudget!$B11,'NO kostnader'!$D:$D,"Personal")*0.15)),0)),(ROUND(((SUMIFS('EU kostnader'!H:H,'EU kostnader'!$C:$C,Årsbudget!$B11,'EU kostnader'!$D:$D,"Personal")*0.15)),0)))))</f>
        <v>0</v>
      </c>
      <c r="O11" s="61">
        <f>IF($N$4="Nei",0,(IF($A11="Norge",(ROUND(((SUMIFS('NO kostnader'!R:R,'NO kostnader'!$C:$C,Årsbudget!$B11,'NO kostnader'!$D:$D,"Personal")*0.15)),0)),(ROUND(((SUMIFS('EU kostnader'!I:I,'EU kostnader'!$C:$C,Årsbudget!$B11,'EU kostnader'!$D:$D,"Personal")*0.15)),0)))))</f>
        <v>0</v>
      </c>
      <c r="P11" s="61">
        <f>IF($N$4="Nei",0,(IF($A11="Norge",(ROUND(((SUMIFS('NO kostnader'!S:S,'NO kostnader'!$C:$C,Årsbudget!$B11,'NO kostnader'!$D:$D,"Personal")*0.15)),0)),(ROUND(((SUMIFS('EU kostnader'!J:J,'EU kostnader'!$C:$C,Årsbudget!$B11,'EU kostnader'!$D:$D,"Personal")*0.15)),0)))))</f>
        <v>0</v>
      </c>
      <c r="Q11" s="61">
        <f>IF($N$4="Nei",0,(IF($A11="Norge",(ROUND(((SUMIFS('NO kostnader'!T:T,'NO kostnader'!$C:$C,Årsbudget!$B11,'NO kostnader'!$D:$D,"Personal")*0.15)),0)),(ROUND(((SUMIFS('EU kostnader'!K:K,'EU kostnader'!$C:$C,Årsbudget!$B11,'EU kostnader'!$D:$D,"Personal")*0.15)),0)))))</f>
        <v>0</v>
      </c>
      <c r="R11" s="61">
        <f>IF($N$4="Nei",0,(IF($A11="Norge",(ROUND(((SUMIFS('NO kostnader'!U:U,'NO kostnader'!$C:$C,Årsbudget!$B11,'NO kostnader'!$D:$D,"Personal")*0.15)),0)),(ROUND(((SUMIFS('EU kostnader'!L:L,'EU kostnader'!$C:$C,Årsbudget!$B11,'EU kostnader'!$D:$D,"Personal")*0.15)),0)))))</f>
        <v>0</v>
      </c>
      <c r="T11" s="61">
        <f>IF($U$4="Nei",0,(IF($A11="Norge",(ROUND(((SUMIFS('NO kostnader'!P:P,'NO kostnader'!$C:$C,Årsbudget!$B11,'NO kostnader'!$D:$D,"Personal")*0.06)),0)),(ROUND(((SUMIFS('EU kostnader'!G:G,'EU kostnader'!$C:$C,Årsbudget!$B11,'EU kostnader'!$D:$D,"Personal")*0.06)),0)))))</f>
        <v>0</v>
      </c>
      <c r="U11" s="61">
        <f>IF($U$4="Nei",0,(IF($A11="Norge",(ROUND(((SUMIFS('NO kostnader'!Q:Q,'NO kostnader'!$C:$C,Årsbudget!$B11,'NO kostnader'!$D:$D,"Personal")*0.06)),0)),(ROUND(((SUMIFS('EU kostnader'!H:H,'EU kostnader'!$C:$C,Årsbudget!$B11,'EU kostnader'!$D:$D,"Personal")*0.06)),0)))))</f>
        <v>0</v>
      </c>
      <c r="V11" s="61">
        <f>IF($U$4="Nei",0,(IF($A11="Norge",(ROUND(((SUMIFS('NO kostnader'!R:R,'NO kostnader'!$C:$C,Årsbudget!$B11,'NO kostnader'!$D:$D,"Personal")*0.06)),0)),(ROUND(((SUMIFS('EU kostnader'!I:I,'EU kostnader'!$C:$C,Årsbudget!$B11,'EU kostnader'!$D:$D,"Personal")*0.06)),0)))))</f>
        <v>0</v>
      </c>
      <c r="W11" s="61">
        <f>IF($U$4="Nei",0,(IF($A11="Norge",(ROUND(((SUMIFS('NO kostnader'!S:S,'NO kostnader'!$C:$C,Årsbudget!$B11,'NO kostnader'!$D:$D,"Personal")*0.06)),0)),(ROUND(((SUMIFS('EU kostnader'!J:J,'EU kostnader'!$C:$C,Årsbudget!$B11,'EU kostnader'!$D:$D,"Personal")*0.06)),0)))))</f>
        <v>0</v>
      </c>
      <c r="X11" s="61">
        <f>IF($U$4="Nei",0,(IF($A11="Norge",(ROUND(((SUMIFS('NO kostnader'!T:T,'NO kostnader'!$C:$C,Årsbudget!$B11,'NO kostnader'!$D:$D,"Personal")*0.06)),0)),(ROUND(((SUMIFS('EU kostnader'!K:K,'EU kostnader'!$C:$C,Årsbudget!$B11,'EU kostnader'!$D:$D,"Personal")*0.06)),0)))))</f>
        <v>0</v>
      </c>
      <c r="Y11" s="61">
        <f>IF($U$4="Nei",0,(IF($A11="Norge",(ROUND(((SUMIFS('NO kostnader'!U:U,'NO kostnader'!$C:$C,Årsbudget!$B11,'NO kostnader'!$D:$D,"Personal")*0.06)),0)),(ROUND(((SUMIFS('EU kostnader'!L:L,'EU kostnader'!$C:$C,Årsbudget!$B11,'EU kostnader'!$D:$D,"Personal")*0.06)),0)))))</f>
        <v>0</v>
      </c>
    </row>
    <row r="12" spans="1:25" x14ac:dyDescent="0.25">
      <c r="A12" s="56" t="str">
        <f>VLOOKUP(B12,'Set-up'!$BG$35:$BH$79,2,FALSE)</f>
        <v/>
      </c>
      <c r="B12" s="56" t="str">
        <f>IF('Set-up'!BG38="","",'Set-up'!BG38)</f>
        <v/>
      </c>
      <c r="C12" s="74" t="str">
        <f t="shared" si="5"/>
        <v/>
      </c>
      <c r="D12" s="49" t="str">
        <f>IF($B12="","",M12+T12+(IF($A12="Norge",(SUMIF('NO kostnader'!$C:$C,Årsbudget!$B12,'NO kostnader'!P:P)),(SUMIF('EU kostnader'!$C:$C,Årsbudget!$B12,'EU kostnader'!G:G)))))</f>
        <v/>
      </c>
      <c r="E12" s="49" t="str">
        <f>IF($B12="","",N12+U12+(IF($A12="Norge",(SUMIF('NO kostnader'!$C:$C,Årsbudget!$B12,'NO kostnader'!Q:Q)),(SUMIF('EU kostnader'!$C:$C,Årsbudget!$B12,'EU kostnader'!H:H)))))</f>
        <v/>
      </c>
      <c r="F12" s="49" t="str">
        <f>IF($B12="","",O12+V12+(IF($A12="Norge",(SUMIF('NO kostnader'!$C:$C,Årsbudget!$B12,'NO kostnader'!R:R)),(SUMIF('EU kostnader'!$C:$C,Årsbudget!$B12,'EU kostnader'!I:I)))))</f>
        <v/>
      </c>
      <c r="G12" s="49" t="str">
        <f>IF($B12="","",P12+W12+(IF($A12="Norge",(SUMIF('NO kostnader'!$C:$C,Årsbudget!$B12,'NO kostnader'!S:S)),(SUMIF('EU kostnader'!$C:$C,Årsbudget!$B12,'EU kostnader'!J:J)))))</f>
        <v/>
      </c>
      <c r="H12" s="49" t="str">
        <f>IF($B12="","",Q12+X12+(IF($A12="Norge",(SUMIF('NO kostnader'!$C:$C,Årsbudget!$B12,'NO kostnader'!T:T)),(SUMIF('EU kostnader'!$C:$C,Årsbudget!$B12,'EU kostnader'!K:K)))))</f>
        <v/>
      </c>
      <c r="I12" s="49" t="str">
        <f>IF($B12="","",R12+Y12+(IF($A12="Norge",(SUMIF('NO kostnader'!$C:$C,Årsbudget!$B12,'NO kostnader'!U:U)),(SUMIF('EU kostnader'!$C:$C,Årsbudget!$B12,'EU kostnader'!L:L)))))</f>
        <v/>
      </c>
      <c r="M12" s="61">
        <f>IF($N$4="Nei",0,(IF($A12="Norge",(ROUND(((SUMIFS('NO kostnader'!P:P,'NO kostnader'!$C:$C,Årsbudget!$B12,'NO kostnader'!$D:$D,"Personal")*0.15)),0)),(ROUND(((SUMIFS('EU kostnader'!G:G,'EU kostnader'!$C:$C,Årsbudget!$B12,'EU kostnader'!$D:$D,"Personal")*0.15)),0)))))</f>
        <v>0</v>
      </c>
      <c r="N12" s="61">
        <f>IF($N$4="Nei",0,(IF($A12="Norge",(ROUND(((SUMIFS('NO kostnader'!Q:Q,'NO kostnader'!$C:$C,Årsbudget!$B12,'NO kostnader'!$D:$D,"Personal")*0.15)),0)),(ROUND(((SUMIFS('EU kostnader'!H:H,'EU kostnader'!$C:$C,Årsbudget!$B12,'EU kostnader'!$D:$D,"Personal")*0.15)),0)))))</f>
        <v>0</v>
      </c>
      <c r="O12" s="61">
        <f>IF($N$4="Nei",0,(IF($A12="Norge",(ROUND(((SUMIFS('NO kostnader'!R:R,'NO kostnader'!$C:$C,Årsbudget!$B12,'NO kostnader'!$D:$D,"Personal")*0.15)),0)),(ROUND(((SUMIFS('EU kostnader'!I:I,'EU kostnader'!$C:$C,Årsbudget!$B12,'EU kostnader'!$D:$D,"Personal")*0.15)),0)))))</f>
        <v>0</v>
      </c>
      <c r="P12" s="61">
        <f>IF($N$4="Nei",0,(IF($A12="Norge",(ROUND(((SUMIFS('NO kostnader'!S:S,'NO kostnader'!$C:$C,Årsbudget!$B12,'NO kostnader'!$D:$D,"Personal")*0.15)),0)),(ROUND(((SUMIFS('EU kostnader'!J:J,'EU kostnader'!$C:$C,Årsbudget!$B12,'EU kostnader'!$D:$D,"Personal")*0.15)),0)))))</f>
        <v>0</v>
      </c>
      <c r="Q12" s="61">
        <f>IF($N$4="Nei",0,(IF($A12="Norge",(ROUND(((SUMIFS('NO kostnader'!T:T,'NO kostnader'!$C:$C,Årsbudget!$B12,'NO kostnader'!$D:$D,"Personal")*0.15)),0)),(ROUND(((SUMIFS('EU kostnader'!K:K,'EU kostnader'!$C:$C,Årsbudget!$B12,'EU kostnader'!$D:$D,"Personal")*0.15)),0)))))</f>
        <v>0</v>
      </c>
      <c r="R12" s="61">
        <f>IF($N$4="Nei",0,(IF($A12="Norge",(ROUND(((SUMIFS('NO kostnader'!U:U,'NO kostnader'!$C:$C,Årsbudget!$B12,'NO kostnader'!$D:$D,"Personal")*0.15)),0)),(ROUND(((SUMIFS('EU kostnader'!L:L,'EU kostnader'!$C:$C,Årsbudget!$B12,'EU kostnader'!$D:$D,"Personal")*0.15)),0)))))</f>
        <v>0</v>
      </c>
      <c r="T12" s="61">
        <f>IF($U$4="Nei",0,(IF($A12="Norge",(ROUND(((SUMIFS('NO kostnader'!P:P,'NO kostnader'!$C:$C,Årsbudget!$B12,'NO kostnader'!$D:$D,"Personal")*0.06)),0)),(ROUND(((SUMIFS('EU kostnader'!G:G,'EU kostnader'!$C:$C,Årsbudget!$B12,'EU kostnader'!$D:$D,"Personal")*0.06)),0)))))</f>
        <v>0</v>
      </c>
      <c r="U12" s="61">
        <f>IF($U$4="Nei",0,(IF($A12="Norge",(ROUND(((SUMIFS('NO kostnader'!Q:Q,'NO kostnader'!$C:$C,Årsbudget!$B12,'NO kostnader'!$D:$D,"Personal")*0.06)),0)),(ROUND(((SUMIFS('EU kostnader'!H:H,'EU kostnader'!$C:$C,Årsbudget!$B12,'EU kostnader'!$D:$D,"Personal")*0.06)),0)))))</f>
        <v>0</v>
      </c>
      <c r="V12" s="61">
        <f>IF($U$4="Nei",0,(IF($A12="Norge",(ROUND(((SUMIFS('NO kostnader'!R:R,'NO kostnader'!$C:$C,Årsbudget!$B12,'NO kostnader'!$D:$D,"Personal")*0.06)),0)),(ROUND(((SUMIFS('EU kostnader'!I:I,'EU kostnader'!$C:$C,Årsbudget!$B12,'EU kostnader'!$D:$D,"Personal")*0.06)),0)))))</f>
        <v>0</v>
      </c>
      <c r="W12" s="61">
        <f>IF($U$4="Nei",0,(IF($A12="Norge",(ROUND(((SUMIFS('NO kostnader'!S:S,'NO kostnader'!$C:$C,Årsbudget!$B12,'NO kostnader'!$D:$D,"Personal")*0.06)),0)),(ROUND(((SUMIFS('EU kostnader'!J:J,'EU kostnader'!$C:$C,Årsbudget!$B12,'EU kostnader'!$D:$D,"Personal")*0.06)),0)))))</f>
        <v>0</v>
      </c>
      <c r="X12" s="61">
        <f>IF($U$4="Nei",0,(IF($A12="Norge",(ROUND(((SUMIFS('NO kostnader'!T:T,'NO kostnader'!$C:$C,Årsbudget!$B12,'NO kostnader'!$D:$D,"Personal")*0.06)),0)),(ROUND(((SUMIFS('EU kostnader'!K:K,'EU kostnader'!$C:$C,Årsbudget!$B12,'EU kostnader'!$D:$D,"Personal")*0.06)),0)))))</f>
        <v>0</v>
      </c>
      <c r="Y12" s="61">
        <f>IF($U$4="Nei",0,(IF($A12="Norge",(ROUND(((SUMIFS('NO kostnader'!U:U,'NO kostnader'!$C:$C,Årsbudget!$B12,'NO kostnader'!$D:$D,"Personal")*0.06)),0)),(ROUND(((SUMIFS('EU kostnader'!L:L,'EU kostnader'!$C:$C,Årsbudget!$B12,'EU kostnader'!$D:$D,"Personal")*0.06)),0)))))</f>
        <v>0</v>
      </c>
    </row>
    <row r="13" spans="1:25" x14ac:dyDescent="0.25">
      <c r="A13" s="56" t="str">
        <f>VLOOKUP(B13,'Set-up'!$BG$35:$BH$79,2,FALSE)</f>
        <v/>
      </c>
      <c r="B13" s="56" t="str">
        <f>IF('Set-up'!BG39="","",'Set-up'!BG39)</f>
        <v/>
      </c>
      <c r="C13" s="74" t="str">
        <f t="shared" si="5"/>
        <v/>
      </c>
      <c r="D13" s="49" t="str">
        <f>IF($B13="","",M13+T13+(IF($A13="Norge",(SUMIF('NO kostnader'!$C:$C,Årsbudget!$B13,'NO kostnader'!P:P)),(SUMIF('EU kostnader'!$C:$C,Årsbudget!$B13,'EU kostnader'!G:G)))))</f>
        <v/>
      </c>
      <c r="E13" s="49" t="str">
        <f>IF($B13="","",N13+U13+(IF($A13="Norge",(SUMIF('NO kostnader'!$C:$C,Årsbudget!$B13,'NO kostnader'!Q:Q)),(SUMIF('EU kostnader'!$C:$C,Årsbudget!$B13,'EU kostnader'!H:H)))))</f>
        <v/>
      </c>
      <c r="F13" s="49" t="str">
        <f>IF($B13="","",O13+V13+(IF($A13="Norge",(SUMIF('NO kostnader'!$C:$C,Årsbudget!$B13,'NO kostnader'!R:R)),(SUMIF('EU kostnader'!$C:$C,Årsbudget!$B13,'EU kostnader'!I:I)))))</f>
        <v/>
      </c>
      <c r="G13" s="49" t="str">
        <f>IF($B13="","",P13+W13+(IF($A13="Norge",(SUMIF('NO kostnader'!$C:$C,Årsbudget!$B13,'NO kostnader'!S:S)),(SUMIF('EU kostnader'!$C:$C,Årsbudget!$B13,'EU kostnader'!J:J)))))</f>
        <v/>
      </c>
      <c r="H13" s="49" t="str">
        <f>IF($B13="","",Q13+X13+(IF($A13="Norge",(SUMIF('NO kostnader'!$C:$C,Årsbudget!$B13,'NO kostnader'!T:T)),(SUMIF('EU kostnader'!$C:$C,Årsbudget!$B13,'EU kostnader'!K:K)))))</f>
        <v/>
      </c>
      <c r="I13" s="49" t="str">
        <f>IF($B13="","",R13+Y13+(IF($A13="Norge",(SUMIF('NO kostnader'!$C:$C,Årsbudget!$B13,'NO kostnader'!U:U)),(SUMIF('EU kostnader'!$C:$C,Årsbudget!$B13,'EU kostnader'!L:L)))))</f>
        <v/>
      </c>
      <c r="M13" s="61">
        <f>IF($N$4="Nei",0,(IF($A13="Norge",(ROUND(((SUMIFS('NO kostnader'!P:P,'NO kostnader'!$C:$C,Årsbudget!$B13,'NO kostnader'!$D:$D,"Personal")*0.15)),0)),(ROUND(((SUMIFS('EU kostnader'!G:G,'EU kostnader'!$C:$C,Årsbudget!$B13,'EU kostnader'!$D:$D,"Personal")*0.15)),0)))))</f>
        <v>0</v>
      </c>
      <c r="N13" s="61">
        <f>IF($N$4="Nei",0,(IF($A13="Norge",(ROUND(((SUMIFS('NO kostnader'!Q:Q,'NO kostnader'!$C:$C,Årsbudget!$B13,'NO kostnader'!$D:$D,"Personal")*0.15)),0)),(ROUND(((SUMIFS('EU kostnader'!H:H,'EU kostnader'!$C:$C,Årsbudget!$B13,'EU kostnader'!$D:$D,"Personal")*0.15)),0)))))</f>
        <v>0</v>
      </c>
      <c r="O13" s="61">
        <f>IF($N$4="Nei",0,(IF($A13="Norge",(ROUND(((SUMIFS('NO kostnader'!R:R,'NO kostnader'!$C:$C,Årsbudget!$B13,'NO kostnader'!$D:$D,"Personal")*0.15)),0)),(ROUND(((SUMIFS('EU kostnader'!I:I,'EU kostnader'!$C:$C,Årsbudget!$B13,'EU kostnader'!$D:$D,"Personal")*0.15)),0)))))</f>
        <v>0</v>
      </c>
      <c r="P13" s="61">
        <f>IF($N$4="Nei",0,(IF($A13="Norge",(ROUND(((SUMIFS('NO kostnader'!S:S,'NO kostnader'!$C:$C,Årsbudget!$B13,'NO kostnader'!$D:$D,"Personal")*0.15)),0)),(ROUND(((SUMIFS('EU kostnader'!J:J,'EU kostnader'!$C:$C,Årsbudget!$B13,'EU kostnader'!$D:$D,"Personal")*0.15)),0)))))</f>
        <v>0</v>
      </c>
      <c r="Q13" s="61">
        <f>IF($N$4="Nei",0,(IF($A13="Norge",(ROUND(((SUMIFS('NO kostnader'!T:T,'NO kostnader'!$C:$C,Årsbudget!$B13,'NO kostnader'!$D:$D,"Personal")*0.15)),0)),(ROUND(((SUMIFS('EU kostnader'!K:K,'EU kostnader'!$C:$C,Årsbudget!$B13,'EU kostnader'!$D:$D,"Personal")*0.15)),0)))))</f>
        <v>0</v>
      </c>
      <c r="R13" s="61">
        <f>IF($N$4="Nei",0,(IF($A13="Norge",(ROUND(((SUMIFS('NO kostnader'!U:U,'NO kostnader'!$C:$C,Årsbudget!$B13,'NO kostnader'!$D:$D,"Personal")*0.15)),0)),(ROUND(((SUMIFS('EU kostnader'!L:L,'EU kostnader'!$C:$C,Årsbudget!$B13,'EU kostnader'!$D:$D,"Personal")*0.15)),0)))))</f>
        <v>0</v>
      </c>
      <c r="T13" s="61">
        <f>IF($U$4="Nei",0,(IF($A13="Norge",(ROUND(((SUMIFS('NO kostnader'!P:P,'NO kostnader'!$C:$C,Årsbudget!$B13,'NO kostnader'!$D:$D,"Personal")*0.06)),0)),(ROUND(((SUMIFS('EU kostnader'!G:G,'EU kostnader'!$C:$C,Årsbudget!$B13,'EU kostnader'!$D:$D,"Personal")*0.06)),0)))))</f>
        <v>0</v>
      </c>
      <c r="U13" s="61">
        <f>IF($U$4="Nei",0,(IF($A13="Norge",(ROUND(((SUMIFS('NO kostnader'!Q:Q,'NO kostnader'!$C:$C,Årsbudget!$B13,'NO kostnader'!$D:$D,"Personal")*0.06)),0)),(ROUND(((SUMIFS('EU kostnader'!H:H,'EU kostnader'!$C:$C,Årsbudget!$B13,'EU kostnader'!$D:$D,"Personal")*0.06)),0)))))</f>
        <v>0</v>
      </c>
      <c r="V13" s="61">
        <f>IF($U$4="Nei",0,(IF($A13="Norge",(ROUND(((SUMIFS('NO kostnader'!R:R,'NO kostnader'!$C:$C,Årsbudget!$B13,'NO kostnader'!$D:$D,"Personal")*0.06)),0)),(ROUND(((SUMIFS('EU kostnader'!I:I,'EU kostnader'!$C:$C,Årsbudget!$B13,'EU kostnader'!$D:$D,"Personal")*0.06)),0)))))</f>
        <v>0</v>
      </c>
      <c r="W13" s="61">
        <f>IF($U$4="Nei",0,(IF($A13="Norge",(ROUND(((SUMIFS('NO kostnader'!S:S,'NO kostnader'!$C:$C,Årsbudget!$B13,'NO kostnader'!$D:$D,"Personal")*0.06)),0)),(ROUND(((SUMIFS('EU kostnader'!J:J,'EU kostnader'!$C:$C,Årsbudget!$B13,'EU kostnader'!$D:$D,"Personal")*0.06)),0)))))</f>
        <v>0</v>
      </c>
      <c r="X13" s="61">
        <f>IF($U$4="Nei",0,(IF($A13="Norge",(ROUND(((SUMIFS('NO kostnader'!T:T,'NO kostnader'!$C:$C,Årsbudget!$B13,'NO kostnader'!$D:$D,"Personal")*0.06)),0)),(ROUND(((SUMIFS('EU kostnader'!K:K,'EU kostnader'!$C:$C,Årsbudget!$B13,'EU kostnader'!$D:$D,"Personal")*0.06)),0)))))</f>
        <v>0</v>
      </c>
      <c r="Y13" s="61">
        <f>IF($U$4="Nei",0,(IF($A13="Norge",(ROUND(((SUMIFS('NO kostnader'!U:U,'NO kostnader'!$C:$C,Årsbudget!$B13,'NO kostnader'!$D:$D,"Personal")*0.06)),0)),(ROUND(((SUMIFS('EU kostnader'!L:L,'EU kostnader'!$C:$C,Årsbudget!$B13,'EU kostnader'!$D:$D,"Personal")*0.06)),0)))))</f>
        <v>0</v>
      </c>
    </row>
    <row r="14" spans="1:25" x14ac:dyDescent="0.25">
      <c r="A14" s="56" t="str">
        <f>VLOOKUP(B14,'Set-up'!$BG$35:$BH$79,2,FALSE)</f>
        <v/>
      </c>
      <c r="B14" s="56" t="str">
        <f>IF('Set-up'!BG40="","",'Set-up'!BG40)</f>
        <v/>
      </c>
      <c r="C14" s="74" t="str">
        <f t="shared" si="5"/>
        <v/>
      </c>
      <c r="D14" s="49" t="str">
        <f>IF($B14="","",M14+T14+(IF($A14="Norge",(SUMIF('NO kostnader'!$C:$C,Årsbudget!$B14,'NO kostnader'!P:P)),(SUMIF('EU kostnader'!$C:$C,Årsbudget!$B14,'EU kostnader'!G:G)))))</f>
        <v/>
      </c>
      <c r="E14" s="49" t="str">
        <f>IF($B14="","",N14+U14+(IF($A14="Norge",(SUMIF('NO kostnader'!$C:$C,Årsbudget!$B14,'NO kostnader'!Q:Q)),(SUMIF('EU kostnader'!$C:$C,Årsbudget!$B14,'EU kostnader'!H:H)))))</f>
        <v/>
      </c>
      <c r="F14" s="49" t="str">
        <f>IF($B14="","",O14+V14+(IF($A14="Norge",(SUMIF('NO kostnader'!$C:$C,Årsbudget!$B14,'NO kostnader'!R:R)),(SUMIF('EU kostnader'!$C:$C,Årsbudget!$B14,'EU kostnader'!I:I)))))</f>
        <v/>
      </c>
      <c r="G14" s="49" t="str">
        <f>IF($B14="","",P14+W14+(IF($A14="Norge",(SUMIF('NO kostnader'!$C:$C,Årsbudget!$B14,'NO kostnader'!S:S)),(SUMIF('EU kostnader'!$C:$C,Årsbudget!$B14,'EU kostnader'!J:J)))))</f>
        <v/>
      </c>
      <c r="H14" s="49" t="str">
        <f>IF($B14="","",Q14+X14+(IF($A14="Norge",(SUMIF('NO kostnader'!$C:$C,Årsbudget!$B14,'NO kostnader'!T:T)),(SUMIF('EU kostnader'!$C:$C,Årsbudget!$B14,'EU kostnader'!K:K)))))</f>
        <v/>
      </c>
      <c r="I14" s="49" t="str">
        <f>IF($B14="","",R14+Y14+(IF($A14="Norge",(SUMIF('NO kostnader'!$C:$C,Årsbudget!$B14,'NO kostnader'!U:U)),(SUMIF('EU kostnader'!$C:$C,Årsbudget!$B14,'EU kostnader'!L:L)))))</f>
        <v/>
      </c>
      <c r="M14" s="61">
        <f>IF($N$4="Nei",0,(IF($A14="Norge",(ROUND(((SUMIFS('NO kostnader'!P:P,'NO kostnader'!$C:$C,Årsbudget!$B14,'NO kostnader'!$D:$D,"Personal")*0.15)),0)),(ROUND(((SUMIFS('EU kostnader'!G:G,'EU kostnader'!$C:$C,Årsbudget!$B14,'EU kostnader'!$D:$D,"Personal")*0.15)),0)))))</f>
        <v>0</v>
      </c>
      <c r="N14" s="61">
        <f>IF($N$4="Nei",0,(IF($A14="Norge",(ROUND(((SUMIFS('NO kostnader'!Q:Q,'NO kostnader'!$C:$C,Årsbudget!$B14,'NO kostnader'!$D:$D,"Personal")*0.15)),0)),(ROUND(((SUMIFS('EU kostnader'!H:H,'EU kostnader'!$C:$C,Årsbudget!$B14,'EU kostnader'!$D:$D,"Personal")*0.15)),0)))))</f>
        <v>0</v>
      </c>
      <c r="O14" s="61">
        <f>IF($N$4="Nei",0,(IF($A14="Norge",(ROUND(((SUMIFS('NO kostnader'!R:R,'NO kostnader'!$C:$C,Årsbudget!$B14,'NO kostnader'!$D:$D,"Personal")*0.15)),0)),(ROUND(((SUMIFS('EU kostnader'!I:I,'EU kostnader'!$C:$C,Årsbudget!$B14,'EU kostnader'!$D:$D,"Personal")*0.15)),0)))))</f>
        <v>0</v>
      </c>
      <c r="P14" s="61">
        <f>IF($N$4="Nei",0,(IF($A14="Norge",(ROUND(((SUMIFS('NO kostnader'!S:S,'NO kostnader'!$C:$C,Årsbudget!$B14,'NO kostnader'!$D:$D,"Personal")*0.15)),0)),(ROUND(((SUMIFS('EU kostnader'!J:J,'EU kostnader'!$C:$C,Årsbudget!$B14,'EU kostnader'!$D:$D,"Personal")*0.15)),0)))))</f>
        <v>0</v>
      </c>
      <c r="Q14" s="61">
        <f>IF($N$4="Nei",0,(IF($A14="Norge",(ROUND(((SUMIFS('NO kostnader'!T:T,'NO kostnader'!$C:$C,Årsbudget!$B14,'NO kostnader'!$D:$D,"Personal")*0.15)),0)),(ROUND(((SUMIFS('EU kostnader'!K:K,'EU kostnader'!$C:$C,Årsbudget!$B14,'EU kostnader'!$D:$D,"Personal")*0.15)),0)))))</f>
        <v>0</v>
      </c>
      <c r="R14" s="61">
        <f>IF($N$4="Nei",0,(IF($A14="Norge",(ROUND(((SUMIFS('NO kostnader'!U:U,'NO kostnader'!$C:$C,Årsbudget!$B14,'NO kostnader'!$D:$D,"Personal")*0.15)),0)),(ROUND(((SUMIFS('EU kostnader'!L:L,'EU kostnader'!$C:$C,Årsbudget!$B14,'EU kostnader'!$D:$D,"Personal")*0.15)),0)))))</f>
        <v>0</v>
      </c>
      <c r="T14" s="61">
        <f>IF($U$4="Nei",0,(IF($A14="Norge",(ROUND(((SUMIFS('NO kostnader'!P:P,'NO kostnader'!$C:$C,Årsbudget!$B14,'NO kostnader'!$D:$D,"Personal")*0.06)),0)),(ROUND(((SUMIFS('EU kostnader'!G:G,'EU kostnader'!$C:$C,Årsbudget!$B14,'EU kostnader'!$D:$D,"Personal")*0.06)),0)))))</f>
        <v>0</v>
      </c>
      <c r="U14" s="61">
        <f>IF($U$4="Nei",0,(IF($A14="Norge",(ROUND(((SUMIFS('NO kostnader'!Q:Q,'NO kostnader'!$C:$C,Årsbudget!$B14,'NO kostnader'!$D:$D,"Personal")*0.06)),0)),(ROUND(((SUMIFS('EU kostnader'!H:H,'EU kostnader'!$C:$C,Årsbudget!$B14,'EU kostnader'!$D:$D,"Personal")*0.06)),0)))))</f>
        <v>0</v>
      </c>
      <c r="V14" s="61">
        <f>IF($U$4="Nei",0,(IF($A14="Norge",(ROUND(((SUMIFS('NO kostnader'!R:R,'NO kostnader'!$C:$C,Årsbudget!$B14,'NO kostnader'!$D:$D,"Personal")*0.06)),0)),(ROUND(((SUMIFS('EU kostnader'!I:I,'EU kostnader'!$C:$C,Årsbudget!$B14,'EU kostnader'!$D:$D,"Personal")*0.06)),0)))))</f>
        <v>0</v>
      </c>
      <c r="W14" s="61">
        <f>IF($U$4="Nei",0,(IF($A14="Norge",(ROUND(((SUMIFS('NO kostnader'!S:S,'NO kostnader'!$C:$C,Årsbudget!$B14,'NO kostnader'!$D:$D,"Personal")*0.06)),0)),(ROUND(((SUMIFS('EU kostnader'!J:J,'EU kostnader'!$C:$C,Årsbudget!$B14,'EU kostnader'!$D:$D,"Personal")*0.06)),0)))))</f>
        <v>0</v>
      </c>
      <c r="X14" s="61">
        <f>IF($U$4="Nei",0,(IF($A14="Norge",(ROUND(((SUMIFS('NO kostnader'!T:T,'NO kostnader'!$C:$C,Årsbudget!$B14,'NO kostnader'!$D:$D,"Personal")*0.06)),0)),(ROUND(((SUMIFS('EU kostnader'!K:K,'EU kostnader'!$C:$C,Årsbudget!$B14,'EU kostnader'!$D:$D,"Personal")*0.06)),0)))))</f>
        <v>0</v>
      </c>
      <c r="Y14" s="61">
        <f>IF($U$4="Nei",0,(IF($A14="Norge",(ROUND(((SUMIFS('NO kostnader'!U:U,'NO kostnader'!$C:$C,Årsbudget!$B14,'NO kostnader'!$D:$D,"Personal")*0.06)),0)),(ROUND(((SUMIFS('EU kostnader'!L:L,'EU kostnader'!$C:$C,Årsbudget!$B14,'EU kostnader'!$D:$D,"Personal")*0.06)),0)))))</f>
        <v>0</v>
      </c>
    </row>
    <row r="15" spans="1:25" x14ac:dyDescent="0.25">
      <c r="A15" s="56" t="str">
        <f>VLOOKUP(B15,'Set-up'!$BG$35:$BH$79,2,FALSE)</f>
        <v/>
      </c>
      <c r="B15" s="56" t="str">
        <f>IF('Set-up'!BG41="","",'Set-up'!BG41)</f>
        <v/>
      </c>
      <c r="C15" s="74" t="str">
        <f t="shared" si="5"/>
        <v/>
      </c>
      <c r="D15" s="49" t="str">
        <f>IF($B15="","",M15+T15+(IF($A15="Norge",(SUMIF('NO kostnader'!$C:$C,Årsbudget!$B15,'NO kostnader'!P:P)),(SUMIF('EU kostnader'!$C:$C,Årsbudget!$B15,'EU kostnader'!G:G)))))</f>
        <v/>
      </c>
      <c r="E15" s="49" t="str">
        <f>IF($B15="","",N15+U15+(IF($A15="Norge",(SUMIF('NO kostnader'!$C:$C,Årsbudget!$B15,'NO kostnader'!Q:Q)),(SUMIF('EU kostnader'!$C:$C,Årsbudget!$B15,'EU kostnader'!H:H)))))</f>
        <v/>
      </c>
      <c r="F15" s="49" t="str">
        <f>IF($B15="","",O15+V15+(IF($A15="Norge",(SUMIF('NO kostnader'!$C:$C,Årsbudget!$B15,'NO kostnader'!R:R)),(SUMIF('EU kostnader'!$C:$C,Årsbudget!$B15,'EU kostnader'!I:I)))))</f>
        <v/>
      </c>
      <c r="G15" s="49" t="str">
        <f>IF($B15="","",P15+W15+(IF($A15="Norge",(SUMIF('NO kostnader'!$C:$C,Årsbudget!$B15,'NO kostnader'!S:S)),(SUMIF('EU kostnader'!$C:$C,Årsbudget!$B15,'EU kostnader'!J:J)))))</f>
        <v/>
      </c>
      <c r="H15" s="49" t="str">
        <f>IF($B15="","",Q15+X15+(IF($A15="Norge",(SUMIF('NO kostnader'!$C:$C,Årsbudget!$B15,'NO kostnader'!T:T)),(SUMIF('EU kostnader'!$C:$C,Årsbudget!$B15,'EU kostnader'!K:K)))))</f>
        <v/>
      </c>
      <c r="I15" s="49" t="str">
        <f>IF($B15="","",R15+Y15+(IF($A15="Norge",(SUMIF('NO kostnader'!$C:$C,Årsbudget!$B15,'NO kostnader'!U:U)),(SUMIF('EU kostnader'!$C:$C,Årsbudget!$B15,'EU kostnader'!L:L)))))</f>
        <v/>
      </c>
      <c r="M15" s="61">
        <f>IF($N$4="Nei",0,(IF($A15="Norge",(ROUND(((SUMIFS('NO kostnader'!P:P,'NO kostnader'!$C:$C,Årsbudget!$B15,'NO kostnader'!$D:$D,"Personal")*0.15)),0)),(ROUND(((SUMIFS('EU kostnader'!G:G,'EU kostnader'!$C:$C,Årsbudget!$B15,'EU kostnader'!$D:$D,"Personal")*0.15)),0)))))</f>
        <v>0</v>
      </c>
      <c r="N15" s="61">
        <f>IF($N$4="Nei",0,(IF($A15="Norge",(ROUND(((SUMIFS('NO kostnader'!Q:Q,'NO kostnader'!$C:$C,Årsbudget!$B15,'NO kostnader'!$D:$D,"Personal")*0.15)),0)),(ROUND(((SUMIFS('EU kostnader'!H:H,'EU kostnader'!$C:$C,Årsbudget!$B15,'EU kostnader'!$D:$D,"Personal")*0.15)),0)))))</f>
        <v>0</v>
      </c>
      <c r="O15" s="61">
        <f>IF($N$4="Nei",0,(IF($A15="Norge",(ROUND(((SUMIFS('NO kostnader'!R:R,'NO kostnader'!$C:$C,Årsbudget!$B15,'NO kostnader'!$D:$D,"Personal")*0.15)),0)),(ROUND(((SUMIFS('EU kostnader'!I:I,'EU kostnader'!$C:$C,Årsbudget!$B15,'EU kostnader'!$D:$D,"Personal")*0.15)),0)))))</f>
        <v>0</v>
      </c>
      <c r="P15" s="61">
        <f>IF($N$4="Nei",0,(IF($A15="Norge",(ROUND(((SUMIFS('NO kostnader'!S:S,'NO kostnader'!$C:$C,Årsbudget!$B15,'NO kostnader'!$D:$D,"Personal")*0.15)),0)),(ROUND(((SUMIFS('EU kostnader'!J:J,'EU kostnader'!$C:$C,Årsbudget!$B15,'EU kostnader'!$D:$D,"Personal")*0.15)),0)))))</f>
        <v>0</v>
      </c>
      <c r="Q15" s="61">
        <f>IF($N$4="Nei",0,(IF($A15="Norge",(ROUND(((SUMIFS('NO kostnader'!T:T,'NO kostnader'!$C:$C,Årsbudget!$B15,'NO kostnader'!$D:$D,"Personal")*0.15)),0)),(ROUND(((SUMIFS('EU kostnader'!K:K,'EU kostnader'!$C:$C,Årsbudget!$B15,'EU kostnader'!$D:$D,"Personal")*0.15)),0)))))</f>
        <v>0</v>
      </c>
      <c r="R15" s="61">
        <f>IF($N$4="Nei",0,(IF($A15="Norge",(ROUND(((SUMIFS('NO kostnader'!U:U,'NO kostnader'!$C:$C,Årsbudget!$B15,'NO kostnader'!$D:$D,"Personal")*0.15)),0)),(ROUND(((SUMIFS('EU kostnader'!L:L,'EU kostnader'!$C:$C,Årsbudget!$B15,'EU kostnader'!$D:$D,"Personal")*0.15)),0)))))</f>
        <v>0</v>
      </c>
      <c r="T15" s="61">
        <f>IF($U$4="Nei",0,(IF($A15="Norge",(ROUND(((SUMIFS('NO kostnader'!P:P,'NO kostnader'!$C:$C,Årsbudget!$B15,'NO kostnader'!$D:$D,"Personal")*0.06)),0)),(ROUND(((SUMIFS('EU kostnader'!G:G,'EU kostnader'!$C:$C,Årsbudget!$B15,'EU kostnader'!$D:$D,"Personal")*0.06)),0)))))</f>
        <v>0</v>
      </c>
      <c r="U15" s="61">
        <f>IF($U$4="Nei",0,(IF($A15="Norge",(ROUND(((SUMIFS('NO kostnader'!Q:Q,'NO kostnader'!$C:$C,Årsbudget!$B15,'NO kostnader'!$D:$D,"Personal")*0.06)),0)),(ROUND(((SUMIFS('EU kostnader'!H:H,'EU kostnader'!$C:$C,Årsbudget!$B15,'EU kostnader'!$D:$D,"Personal")*0.06)),0)))))</f>
        <v>0</v>
      </c>
      <c r="V15" s="61">
        <f>IF($U$4="Nei",0,(IF($A15="Norge",(ROUND(((SUMIFS('NO kostnader'!R:R,'NO kostnader'!$C:$C,Årsbudget!$B15,'NO kostnader'!$D:$D,"Personal")*0.06)),0)),(ROUND(((SUMIFS('EU kostnader'!I:I,'EU kostnader'!$C:$C,Årsbudget!$B15,'EU kostnader'!$D:$D,"Personal")*0.06)),0)))))</f>
        <v>0</v>
      </c>
      <c r="W15" s="61">
        <f>IF($U$4="Nei",0,(IF($A15="Norge",(ROUND(((SUMIFS('NO kostnader'!S:S,'NO kostnader'!$C:$C,Årsbudget!$B15,'NO kostnader'!$D:$D,"Personal")*0.06)),0)),(ROUND(((SUMIFS('EU kostnader'!J:J,'EU kostnader'!$C:$C,Årsbudget!$B15,'EU kostnader'!$D:$D,"Personal")*0.06)),0)))))</f>
        <v>0</v>
      </c>
      <c r="X15" s="61">
        <f>IF($U$4="Nei",0,(IF($A15="Norge",(ROUND(((SUMIFS('NO kostnader'!T:T,'NO kostnader'!$C:$C,Årsbudget!$B15,'NO kostnader'!$D:$D,"Personal")*0.06)),0)),(ROUND(((SUMIFS('EU kostnader'!K:K,'EU kostnader'!$C:$C,Årsbudget!$B15,'EU kostnader'!$D:$D,"Personal")*0.06)),0)))))</f>
        <v>0</v>
      </c>
      <c r="Y15" s="61">
        <f>IF($U$4="Nei",0,(IF($A15="Norge",(ROUND(((SUMIFS('NO kostnader'!U:U,'NO kostnader'!$C:$C,Årsbudget!$B15,'NO kostnader'!$D:$D,"Personal")*0.06)),0)),(ROUND(((SUMIFS('EU kostnader'!L:L,'EU kostnader'!$C:$C,Årsbudget!$B15,'EU kostnader'!$D:$D,"Personal")*0.06)),0)))))</f>
        <v>0</v>
      </c>
    </row>
    <row r="16" spans="1:25" x14ac:dyDescent="0.25">
      <c r="A16" s="56" t="str">
        <f>VLOOKUP(B16,'Set-up'!$BG$35:$BH$79,2,FALSE)</f>
        <v/>
      </c>
      <c r="B16" s="56" t="str">
        <f>IF('Set-up'!BG42="","",'Set-up'!BG42)</f>
        <v/>
      </c>
      <c r="C16" s="74" t="str">
        <f t="shared" si="5"/>
        <v/>
      </c>
      <c r="D16" s="49" t="str">
        <f>IF($B16="","",M16+T16+(IF($A16="Norge",(SUMIF('NO kostnader'!$C:$C,Årsbudget!$B16,'NO kostnader'!P:P)),(SUMIF('EU kostnader'!$C:$C,Årsbudget!$B16,'EU kostnader'!G:G)))))</f>
        <v/>
      </c>
      <c r="E16" s="49" t="str">
        <f>IF($B16="","",N16+U16+(IF($A16="Norge",(SUMIF('NO kostnader'!$C:$C,Årsbudget!$B16,'NO kostnader'!Q:Q)),(SUMIF('EU kostnader'!$C:$C,Årsbudget!$B16,'EU kostnader'!H:H)))))</f>
        <v/>
      </c>
      <c r="F16" s="49" t="str">
        <f>IF($B16="","",O16+V16+(IF($A16="Norge",(SUMIF('NO kostnader'!$C:$C,Årsbudget!$B16,'NO kostnader'!R:R)),(SUMIF('EU kostnader'!$C:$C,Årsbudget!$B16,'EU kostnader'!I:I)))))</f>
        <v/>
      </c>
      <c r="G16" s="49" t="str">
        <f>IF($B16="","",P16+W16+(IF($A16="Norge",(SUMIF('NO kostnader'!$C:$C,Årsbudget!$B16,'NO kostnader'!S:S)),(SUMIF('EU kostnader'!$C:$C,Årsbudget!$B16,'EU kostnader'!J:J)))))</f>
        <v/>
      </c>
      <c r="H16" s="49" t="str">
        <f>IF($B16="","",Q16+X16+(IF($A16="Norge",(SUMIF('NO kostnader'!$C:$C,Årsbudget!$B16,'NO kostnader'!T:T)),(SUMIF('EU kostnader'!$C:$C,Årsbudget!$B16,'EU kostnader'!K:K)))))</f>
        <v/>
      </c>
      <c r="I16" s="49" t="str">
        <f>IF($B16="","",R16+Y16+(IF($A16="Norge",(SUMIF('NO kostnader'!$C:$C,Årsbudget!$B16,'NO kostnader'!U:U)),(SUMIF('EU kostnader'!$C:$C,Årsbudget!$B16,'EU kostnader'!L:L)))))</f>
        <v/>
      </c>
      <c r="M16" s="61">
        <f>IF($N$4="Nei",0,(IF($A16="Norge",(ROUND(((SUMIFS('NO kostnader'!P:P,'NO kostnader'!$C:$C,Årsbudget!$B16,'NO kostnader'!$D:$D,"Personal")*0.15)),0)),(ROUND(((SUMIFS('EU kostnader'!G:G,'EU kostnader'!$C:$C,Årsbudget!$B16,'EU kostnader'!$D:$D,"Personal")*0.15)),0)))))</f>
        <v>0</v>
      </c>
      <c r="N16" s="61">
        <f>IF($N$4="Nei",0,(IF($A16="Norge",(ROUND(((SUMIFS('NO kostnader'!Q:Q,'NO kostnader'!$C:$C,Årsbudget!$B16,'NO kostnader'!$D:$D,"Personal")*0.15)),0)),(ROUND(((SUMIFS('EU kostnader'!H:H,'EU kostnader'!$C:$C,Årsbudget!$B16,'EU kostnader'!$D:$D,"Personal")*0.15)),0)))))</f>
        <v>0</v>
      </c>
      <c r="O16" s="61">
        <f>IF($N$4="Nei",0,(IF($A16="Norge",(ROUND(((SUMIFS('NO kostnader'!R:R,'NO kostnader'!$C:$C,Årsbudget!$B16,'NO kostnader'!$D:$D,"Personal")*0.15)),0)),(ROUND(((SUMIFS('EU kostnader'!I:I,'EU kostnader'!$C:$C,Årsbudget!$B16,'EU kostnader'!$D:$D,"Personal")*0.15)),0)))))</f>
        <v>0</v>
      </c>
      <c r="P16" s="61">
        <f>IF($N$4="Nei",0,(IF($A16="Norge",(ROUND(((SUMIFS('NO kostnader'!S:S,'NO kostnader'!$C:$C,Årsbudget!$B16,'NO kostnader'!$D:$D,"Personal")*0.15)),0)),(ROUND(((SUMIFS('EU kostnader'!J:J,'EU kostnader'!$C:$C,Årsbudget!$B16,'EU kostnader'!$D:$D,"Personal")*0.15)),0)))))</f>
        <v>0</v>
      </c>
      <c r="Q16" s="61">
        <f>IF($N$4="Nei",0,(IF($A16="Norge",(ROUND(((SUMIFS('NO kostnader'!T:T,'NO kostnader'!$C:$C,Årsbudget!$B16,'NO kostnader'!$D:$D,"Personal")*0.15)),0)),(ROUND(((SUMIFS('EU kostnader'!K:K,'EU kostnader'!$C:$C,Årsbudget!$B16,'EU kostnader'!$D:$D,"Personal")*0.15)),0)))))</f>
        <v>0</v>
      </c>
      <c r="R16" s="61">
        <f>IF($N$4="Nei",0,(IF($A16="Norge",(ROUND(((SUMIFS('NO kostnader'!U:U,'NO kostnader'!$C:$C,Årsbudget!$B16,'NO kostnader'!$D:$D,"Personal")*0.15)),0)),(ROUND(((SUMIFS('EU kostnader'!L:L,'EU kostnader'!$C:$C,Årsbudget!$B16,'EU kostnader'!$D:$D,"Personal")*0.15)),0)))))</f>
        <v>0</v>
      </c>
      <c r="T16" s="61">
        <f>IF($U$4="Nei",0,(IF($A16="Norge",(ROUND(((SUMIFS('NO kostnader'!P:P,'NO kostnader'!$C:$C,Årsbudget!$B16,'NO kostnader'!$D:$D,"Personal")*0.06)),0)),(ROUND(((SUMIFS('EU kostnader'!G:G,'EU kostnader'!$C:$C,Årsbudget!$B16,'EU kostnader'!$D:$D,"Personal")*0.06)),0)))))</f>
        <v>0</v>
      </c>
      <c r="U16" s="61">
        <f>IF($U$4="Nei",0,(IF($A16="Norge",(ROUND(((SUMIFS('NO kostnader'!Q:Q,'NO kostnader'!$C:$C,Årsbudget!$B16,'NO kostnader'!$D:$D,"Personal")*0.06)),0)),(ROUND(((SUMIFS('EU kostnader'!H:H,'EU kostnader'!$C:$C,Årsbudget!$B16,'EU kostnader'!$D:$D,"Personal")*0.06)),0)))))</f>
        <v>0</v>
      </c>
      <c r="V16" s="61">
        <f>IF($U$4="Nei",0,(IF($A16="Norge",(ROUND(((SUMIFS('NO kostnader'!R:R,'NO kostnader'!$C:$C,Årsbudget!$B16,'NO kostnader'!$D:$D,"Personal")*0.06)),0)),(ROUND(((SUMIFS('EU kostnader'!I:I,'EU kostnader'!$C:$C,Årsbudget!$B16,'EU kostnader'!$D:$D,"Personal")*0.06)),0)))))</f>
        <v>0</v>
      </c>
      <c r="W16" s="61">
        <f>IF($U$4="Nei",0,(IF($A16="Norge",(ROUND(((SUMIFS('NO kostnader'!S:S,'NO kostnader'!$C:$C,Årsbudget!$B16,'NO kostnader'!$D:$D,"Personal")*0.06)),0)),(ROUND(((SUMIFS('EU kostnader'!J:J,'EU kostnader'!$C:$C,Årsbudget!$B16,'EU kostnader'!$D:$D,"Personal")*0.06)),0)))))</f>
        <v>0</v>
      </c>
      <c r="X16" s="61">
        <f>IF($U$4="Nei",0,(IF($A16="Norge",(ROUND(((SUMIFS('NO kostnader'!T:T,'NO kostnader'!$C:$C,Årsbudget!$B16,'NO kostnader'!$D:$D,"Personal")*0.06)),0)),(ROUND(((SUMIFS('EU kostnader'!K:K,'EU kostnader'!$C:$C,Årsbudget!$B16,'EU kostnader'!$D:$D,"Personal")*0.06)),0)))))</f>
        <v>0</v>
      </c>
      <c r="Y16" s="61">
        <f>IF($U$4="Nei",0,(IF($A16="Norge",(ROUND(((SUMIFS('NO kostnader'!U:U,'NO kostnader'!$C:$C,Årsbudget!$B16,'NO kostnader'!$D:$D,"Personal")*0.06)),0)),(ROUND(((SUMIFS('EU kostnader'!L:L,'EU kostnader'!$C:$C,Årsbudget!$B16,'EU kostnader'!$D:$D,"Personal")*0.06)),0)))))</f>
        <v>0</v>
      </c>
    </row>
    <row r="17" spans="1:25" x14ac:dyDescent="0.25">
      <c r="A17" s="56" t="str">
        <f>VLOOKUP(B17,'Set-up'!$BG$35:$BH$79,2,FALSE)</f>
        <v/>
      </c>
      <c r="B17" s="56" t="str">
        <f>IF('Set-up'!BG43="","",'Set-up'!BG43)</f>
        <v/>
      </c>
      <c r="C17" s="74" t="str">
        <f t="shared" si="5"/>
        <v/>
      </c>
      <c r="D17" s="49" t="str">
        <f>IF($B17="","",M17+T17+(IF($A17="Norge",(SUMIF('NO kostnader'!$C:$C,Årsbudget!$B17,'NO kostnader'!P:P)),(SUMIF('EU kostnader'!$C:$C,Årsbudget!$B17,'EU kostnader'!G:G)))))</f>
        <v/>
      </c>
      <c r="E17" s="49" t="str">
        <f>IF($B17="","",N17+U17+(IF($A17="Norge",(SUMIF('NO kostnader'!$C:$C,Årsbudget!$B17,'NO kostnader'!Q:Q)),(SUMIF('EU kostnader'!$C:$C,Årsbudget!$B17,'EU kostnader'!H:H)))))</f>
        <v/>
      </c>
      <c r="F17" s="49" t="str">
        <f>IF($B17="","",O17+V17+(IF($A17="Norge",(SUMIF('NO kostnader'!$C:$C,Årsbudget!$B17,'NO kostnader'!R:R)),(SUMIF('EU kostnader'!$C:$C,Årsbudget!$B17,'EU kostnader'!I:I)))))</f>
        <v/>
      </c>
      <c r="G17" s="49" t="str">
        <f>IF($B17="","",P17+W17+(IF($A17="Norge",(SUMIF('NO kostnader'!$C:$C,Årsbudget!$B17,'NO kostnader'!S:S)),(SUMIF('EU kostnader'!$C:$C,Årsbudget!$B17,'EU kostnader'!J:J)))))</f>
        <v/>
      </c>
      <c r="H17" s="49" t="str">
        <f>IF($B17="","",Q17+X17+(IF($A17="Norge",(SUMIF('NO kostnader'!$C:$C,Årsbudget!$B17,'NO kostnader'!T:T)),(SUMIF('EU kostnader'!$C:$C,Årsbudget!$B17,'EU kostnader'!K:K)))))</f>
        <v/>
      </c>
      <c r="I17" s="49" t="str">
        <f>IF($B17="","",R17+Y17+(IF($A17="Norge",(SUMIF('NO kostnader'!$C:$C,Årsbudget!$B17,'NO kostnader'!U:U)),(SUMIF('EU kostnader'!$C:$C,Årsbudget!$B17,'EU kostnader'!L:L)))))</f>
        <v/>
      </c>
      <c r="M17" s="61">
        <f>IF($N$4="Nei",0,(IF($A17="Norge",(ROUND(((SUMIFS('NO kostnader'!P:P,'NO kostnader'!$C:$C,Årsbudget!$B17,'NO kostnader'!$D:$D,"Personal")*0.15)),0)),(ROUND(((SUMIFS('EU kostnader'!G:G,'EU kostnader'!$C:$C,Årsbudget!$B17,'EU kostnader'!$D:$D,"Personal")*0.15)),0)))))</f>
        <v>0</v>
      </c>
      <c r="N17" s="61">
        <f>IF($N$4="Nei",0,(IF($A17="Norge",(ROUND(((SUMIFS('NO kostnader'!Q:Q,'NO kostnader'!$C:$C,Årsbudget!$B17,'NO kostnader'!$D:$D,"Personal")*0.15)),0)),(ROUND(((SUMIFS('EU kostnader'!H:H,'EU kostnader'!$C:$C,Årsbudget!$B17,'EU kostnader'!$D:$D,"Personal")*0.15)),0)))))</f>
        <v>0</v>
      </c>
      <c r="O17" s="61">
        <f>IF($N$4="Nei",0,(IF($A17="Norge",(ROUND(((SUMIFS('NO kostnader'!R:R,'NO kostnader'!$C:$C,Årsbudget!$B17,'NO kostnader'!$D:$D,"Personal")*0.15)),0)),(ROUND(((SUMIFS('EU kostnader'!I:I,'EU kostnader'!$C:$C,Årsbudget!$B17,'EU kostnader'!$D:$D,"Personal")*0.15)),0)))))</f>
        <v>0</v>
      </c>
      <c r="P17" s="61">
        <f>IF($N$4="Nei",0,(IF($A17="Norge",(ROUND(((SUMIFS('NO kostnader'!S:S,'NO kostnader'!$C:$C,Årsbudget!$B17,'NO kostnader'!$D:$D,"Personal")*0.15)),0)),(ROUND(((SUMIFS('EU kostnader'!J:J,'EU kostnader'!$C:$C,Årsbudget!$B17,'EU kostnader'!$D:$D,"Personal")*0.15)),0)))))</f>
        <v>0</v>
      </c>
      <c r="Q17" s="61">
        <f>IF($N$4="Nei",0,(IF($A17="Norge",(ROUND(((SUMIFS('NO kostnader'!T:T,'NO kostnader'!$C:$C,Årsbudget!$B17,'NO kostnader'!$D:$D,"Personal")*0.15)),0)),(ROUND(((SUMIFS('EU kostnader'!K:K,'EU kostnader'!$C:$C,Årsbudget!$B17,'EU kostnader'!$D:$D,"Personal")*0.15)),0)))))</f>
        <v>0</v>
      </c>
      <c r="R17" s="61">
        <f>IF($N$4="Nei",0,(IF($A17="Norge",(ROUND(((SUMIFS('NO kostnader'!U:U,'NO kostnader'!$C:$C,Årsbudget!$B17,'NO kostnader'!$D:$D,"Personal")*0.15)),0)),(ROUND(((SUMIFS('EU kostnader'!L:L,'EU kostnader'!$C:$C,Årsbudget!$B17,'EU kostnader'!$D:$D,"Personal")*0.15)),0)))))</f>
        <v>0</v>
      </c>
      <c r="T17" s="61">
        <f>IF($U$4="Nei",0,(IF($A17="Norge",(ROUND(((SUMIFS('NO kostnader'!P:P,'NO kostnader'!$C:$C,Årsbudget!$B17,'NO kostnader'!$D:$D,"Personal")*0.06)),0)),(ROUND(((SUMIFS('EU kostnader'!G:G,'EU kostnader'!$C:$C,Årsbudget!$B17,'EU kostnader'!$D:$D,"Personal")*0.06)),0)))))</f>
        <v>0</v>
      </c>
      <c r="U17" s="61">
        <f>IF($U$4="Nei",0,(IF($A17="Norge",(ROUND(((SUMIFS('NO kostnader'!Q:Q,'NO kostnader'!$C:$C,Årsbudget!$B17,'NO kostnader'!$D:$D,"Personal")*0.06)),0)),(ROUND(((SUMIFS('EU kostnader'!H:H,'EU kostnader'!$C:$C,Årsbudget!$B17,'EU kostnader'!$D:$D,"Personal")*0.06)),0)))))</f>
        <v>0</v>
      </c>
      <c r="V17" s="61">
        <f>IF($U$4="Nei",0,(IF($A17="Norge",(ROUND(((SUMIFS('NO kostnader'!R:R,'NO kostnader'!$C:$C,Årsbudget!$B17,'NO kostnader'!$D:$D,"Personal")*0.06)),0)),(ROUND(((SUMIFS('EU kostnader'!I:I,'EU kostnader'!$C:$C,Årsbudget!$B17,'EU kostnader'!$D:$D,"Personal")*0.06)),0)))))</f>
        <v>0</v>
      </c>
      <c r="W17" s="61">
        <f>IF($U$4="Nei",0,(IF($A17="Norge",(ROUND(((SUMIFS('NO kostnader'!S:S,'NO kostnader'!$C:$C,Årsbudget!$B17,'NO kostnader'!$D:$D,"Personal")*0.06)),0)),(ROUND(((SUMIFS('EU kostnader'!J:J,'EU kostnader'!$C:$C,Årsbudget!$B17,'EU kostnader'!$D:$D,"Personal")*0.06)),0)))))</f>
        <v>0</v>
      </c>
      <c r="X17" s="61">
        <f>IF($U$4="Nei",0,(IF($A17="Norge",(ROUND(((SUMIFS('NO kostnader'!T:T,'NO kostnader'!$C:$C,Årsbudget!$B17,'NO kostnader'!$D:$D,"Personal")*0.06)),0)),(ROUND(((SUMIFS('EU kostnader'!K:K,'EU kostnader'!$C:$C,Årsbudget!$B17,'EU kostnader'!$D:$D,"Personal")*0.06)),0)))))</f>
        <v>0</v>
      </c>
      <c r="Y17" s="61">
        <f>IF($U$4="Nei",0,(IF($A17="Norge",(ROUND(((SUMIFS('NO kostnader'!U:U,'NO kostnader'!$C:$C,Årsbudget!$B17,'NO kostnader'!$D:$D,"Personal")*0.06)),0)),(ROUND(((SUMIFS('EU kostnader'!L:L,'EU kostnader'!$C:$C,Årsbudget!$B17,'EU kostnader'!$D:$D,"Personal")*0.06)),0)))))</f>
        <v>0</v>
      </c>
    </row>
    <row r="18" spans="1:25" x14ac:dyDescent="0.25">
      <c r="A18" s="56" t="str">
        <f>VLOOKUP(B18,'Set-up'!$BG$35:$BH$79,2,FALSE)</f>
        <v/>
      </c>
      <c r="B18" s="56" t="str">
        <f>IF('Set-up'!BG44="","",'Set-up'!BG44)</f>
        <v/>
      </c>
      <c r="C18" s="74" t="str">
        <f t="shared" si="5"/>
        <v/>
      </c>
      <c r="D18" s="49" t="str">
        <f>IF($B18="","",M18+T18+(IF($A18="Norge",(SUMIF('NO kostnader'!$C:$C,Årsbudget!$B18,'NO kostnader'!P:P)),(SUMIF('EU kostnader'!$C:$C,Årsbudget!$B18,'EU kostnader'!G:G)))))</f>
        <v/>
      </c>
      <c r="E18" s="49" t="str">
        <f>IF($B18="","",N18+U18+(IF($A18="Norge",(SUMIF('NO kostnader'!$C:$C,Årsbudget!$B18,'NO kostnader'!Q:Q)),(SUMIF('EU kostnader'!$C:$C,Årsbudget!$B18,'EU kostnader'!H:H)))))</f>
        <v/>
      </c>
      <c r="F18" s="49" t="str">
        <f>IF($B18="","",O18+V18+(IF($A18="Norge",(SUMIF('NO kostnader'!$C:$C,Årsbudget!$B18,'NO kostnader'!R:R)),(SUMIF('EU kostnader'!$C:$C,Årsbudget!$B18,'EU kostnader'!I:I)))))</f>
        <v/>
      </c>
      <c r="G18" s="49" t="str">
        <f>IF($B18="","",P18+W18+(IF($A18="Norge",(SUMIF('NO kostnader'!$C:$C,Årsbudget!$B18,'NO kostnader'!S:S)),(SUMIF('EU kostnader'!$C:$C,Årsbudget!$B18,'EU kostnader'!J:J)))))</f>
        <v/>
      </c>
      <c r="H18" s="49" t="str">
        <f>IF($B18="","",Q18+X18+(IF($A18="Norge",(SUMIF('NO kostnader'!$C:$C,Årsbudget!$B18,'NO kostnader'!T:T)),(SUMIF('EU kostnader'!$C:$C,Årsbudget!$B18,'EU kostnader'!K:K)))))</f>
        <v/>
      </c>
      <c r="I18" s="49" t="str">
        <f>IF($B18="","",R18+Y18+(IF($A18="Norge",(SUMIF('NO kostnader'!$C:$C,Årsbudget!$B18,'NO kostnader'!U:U)),(SUMIF('EU kostnader'!$C:$C,Årsbudget!$B18,'EU kostnader'!L:L)))))</f>
        <v/>
      </c>
      <c r="M18" s="61">
        <f>IF($N$4="Nei",0,(IF($A18="Norge",(ROUND(((SUMIFS('NO kostnader'!P:P,'NO kostnader'!$C:$C,Årsbudget!$B18,'NO kostnader'!$D:$D,"Personal")*0.15)),0)),(ROUND(((SUMIFS('EU kostnader'!G:G,'EU kostnader'!$C:$C,Årsbudget!$B18,'EU kostnader'!$D:$D,"Personal")*0.15)),0)))))</f>
        <v>0</v>
      </c>
      <c r="N18" s="61">
        <f>IF($N$4="Nei",0,(IF($A18="Norge",(ROUND(((SUMIFS('NO kostnader'!Q:Q,'NO kostnader'!$C:$C,Årsbudget!$B18,'NO kostnader'!$D:$D,"Personal")*0.15)),0)),(ROUND(((SUMIFS('EU kostnader'!H:H,'EU kostnader'!$C:$C,Årsbudget!$B18,'EU kostnader'!$D:$D,"Personal")*0.15)),0)))))</f>
        <v>0</v>
      </c>
      <c r="O18" s="61">
        <f>IF($N$4="Nei",0,(IF($A18="Norge",(ROUND(((SUMIFS('NO kostnader'!R:R,'NO kostnader'!$C:$C,Årsbudget!$B18,'NO kostnader'!$D:$D,"Personal")*0.15)),0)),(ROUND(((SUMIFS('EU kostnader'!I:I,'EU kostnader'!$C:$C,Årsbudget!$B18,'EU kostnader'!$D:$D,"Personal")*0.15)),0)))))</f>
        <v>0</v>
      </c>
      <c r="P18" s="61">
        <f>IF($N$4="Nei",0,(IF($A18="Norge",(ROUND(((SUMIFS('NO kostnader'!S:S,'NO kostnader'!$C:$C,Årsbudget!$B18,'NO kostnader'!$D:$D,"Personal")*0.15)),0)),(ROUND(((SUMIFS('EU kostnader'!J:J,'EU kostnader'!$C:$C,Årsbudget!$B18,'EU kostnader'!$D:$D,"Personal")*0.15)),0)))))</f>
        <v>0</v>
      </c>
      <c r="Q18" s="61">
        <f>IF($N$4="Nei",0,(IF($A18="Norge",(ROUND(((SUMIFS('NO kostnader'!T:T,'NO kostnader'!$C:$C,Årsbudget!$B18,'NO kostnader'!$D:$D,"Personal")*0.15)),0)),(ROUND(((SUMIFS('EU kostnader'!K:K,'EU kostnader'!$C:$C,Årsbudget!$B18,'EU kostnader'!$D:$D,"Personal")*0.15)),0)))))</f>
        <v>0</v>
      </c>
      <c r="R18" s="61">
        <f>IF($N$4="Nei",0,(IF($A18="Norge",(ROUND(((SUMIFS('NO kostnader'!U:U,'NO kostnader'!$C:$C,Årsbudget!$B18,'NO kostnader'!$D:$D,"Personal")*0.15)),0)),(ROUND(((SUMIFS('EU kostnader'!L:L,'EU kostnader'!$C:$C,Årsbudget!$B18,'EU kostnader'!$D:$D,"Personal")*0.15)),0)))))</f>
        <v>0</v>
      </c>
      <c r="T18" s="61">
        <f>IF($U$4="Nei",0,(IF($A18="Norge",(ROUND(((SUMIFS('NO kostnader'!P:P,'NO kostnader'!$C:$C,Årsbudget!$B18,'NO kostnader'!$D:$D,"Personal")*0.06)),0)),(ROUND(((SUMIFS('EU kostnader'!G:G,'EU kostnader'!$C:$C,Årsbudget!$B18,'EU kostnader'!$D:$D,"Personal")*0.06)),0)))))</f>
        <v>0</v>
      </c>
      <c r="U18" s="61">
        <f>IF($U$4="Nei",0,(IF($A18="Norge",(ROUND(((SUMIFS('NO kostnader'!Q:Q,'NO kostnader'!$C:$C,Årsbudget!$B18,'NO kostnader'!$D:$D,"Personal")*0.06)),0)),(ROUND(((SUMIFS('EU kostnader'!H:H,'EU kostnader'!$C:$C,Årsbudget!$B18,'EU kostnader'!$D:$D,"Personal")*0.06)),0)))))</f>
        <v>0</v>
      </c>
      <c r="V18" s="61">
        <f>IF($U$4="Nei",0,(IF($A18="Norge",(ROUND(((SUMIFS('NO kostnader'!R:R,'NO kostnader'!$C:$C,Årsbudget!$B18,'NO kostnader'!$D:$D,"Personal")*0.06)),0)),(ROUND(((SUMIFS('EU kostnader'!I:I,'EU kostnader'!$C:$C,Årsbudget!$B18,'EU kostnader'!$D:$D,"Personal")*0.06)),0)))))</f>
        <v>0</v>
      </c>
      <c r="W18" s="61">
        <f>IF($U$4="Nei",0,(IF($A18="Norge",(ROUND(((SUMIFS('NO kostnader'!S:S,'NO kostnader'!$C:$C,Årsbudget!$B18,'NO kostnader'!$D:$D,"Personal")*0.06)),0)),(ROUND(((SUMIFS('EU kostnader'!J:J,'EU kostnader'!$C:$C,Årsbudget!$B18,'EU kostnader'!$D:$D,"Personal")*0.06)),0)))))</f>
        <v>0</v>
      </c>
      <c r="X18" s="61">
        <f>IF($U$4="Nei",0,(IF($A18="Norge",(ROUND(((SUMIFS('NO kostnader'!T:T,'NO kostnader'!$C:$C,Årsbudget!$B18,'NO kostnader'!$D:$D,"Personal")*0.06)),0)),(ROUND(((SUMIFS('EU kostnader'!K:K,'EU kostnader'!$C:$C,Årsbudget!$B18,'EU kostnader'!$D:$D,"Personal")*0.06)),0)))))</f>
        <v>0</v>
      </c>
      <c r="Y18" s="61">
        <f>IF($U$4="Nei",0,(IF($A18="Norge",(ROUND(((SUMIFS('NO kostnader'!U:U,'NO kostnader'!$C:$C,Årsbudget!$B18,'NO kostnader'!$D:$D,"Personal")*0.06)),0)),(ROUND(((SUMIFS('EU kostnader'!L:L,'EU kostnader'!$C:$C,Årsbudget!$B18,'EU kostnader'!$D:$D,"Personal")*0.06)),0)))))</f>
        <v>0</v>
      </c>
    </row>
    <row r="19" spans="1:25" x14ac:dyDescent="0.25">
      <c r="A19" s="56" t="str">
        <f>VLOOKUP(B19,'Set-up'!$BG$35:$BH$79,2,FALSE)</f>
        <v/>
      </c>
      <c r="B19" s="56" t="str">
        <f>IF('Set-up'!BG45="","",'Set-up'!BG45)</f>
        <v/>
      </c>
      <c r="C19" s="74" t="str">
        <f t="shared" si="5"/>
        <v/>
      </c>
      <c r="D19" s="49" t="str">
        <f>IF($B19="","",M19+T19+(IF($A19="Norge",(SUMIF('NO kostnader'!$C:$C,Årsbudget!$B19,'NO kostnader'!P:P)),(SUMIF('EU kostnader'!$C:$C,Årsbudget!$B19,'EU kostnader'!G:G)))))</f>
        <v/>
      </c>
      <c r="E19" s="49" t="str">
        <f>IF($B19="","",N19+U19+(IF($A19="Norge",(SUMIF('NO kostnader'!$C:$C,Årsbudget!$B19,'NO kostnader'!Q:Q)),(SUMIF('EU kostnader'!$C:$C,Årsbudget!$B19,'EU kostnader'!H:H)))))</f>
        <v/>
      </c>
      <c r="F19" s="49" t="str">
        <f>IF($B19="","",O19+V19+(IF($A19="Norge",(SUMIF('NO kostnader'!$C:$C,Årsbudget!$B19,'NO kostnader'!R:R)),(SUMIF('EU kostnader'!$C:$C,Årsbudget!$B19,'EU kostnader'!I:I)))))</f>
        <v/>
      </c>
      <c r="G19" s="49" t="str">
        <f>IF($B19="","",P19+W19+(IF($A19="Norge",(SUMIF('NO kostnader'!$C:$C,Årsbudget!$B19,'NO kostnader'!S:S)),(SUMIF('EU kostnader'!$C:$C,Årsbudget!$B19,'EU kostnader'!J:J)))))</f>
        <v/>
      </c>
      <c r="H19" s="49" t="str">
        <f>IF($B19="","",Q19+X19+(IF($A19="Norge",(SUMIF('NO kostnader'!$C:$C,Årsbudget!$B19,'NO kostnader'!T:T)),(SUMIF('EU kostnader'!$C:$C,Årsbudget!$B19,'EU kostnader'!K:K)))))</f>
        <v/>
      </c>
      <c r="I19" s="49" t="str">
        <f>IF($B19="","",R19+Y19+(IF($A19="Norge",(SUMIF('NO kostnader'!$C:$C,Årsbudget!$B19,'NO kostnader'!U:U)),(SUMIF('EU kostnader'!$C:$C,Årsbudget!$B19,'EU kostnader'!L:L)))))</f>
        <v/>
      </c>
      <c r="M19" s="61">
        <f>IF($N$4="Nei",0,(IF($A19="Norge",(ROUND(((SUMIFS('NO kostnader'!P:P,'NO kostnader'!$C:$C,Årsbudget!$B19,'NO kostnader'!$D:$D,"Personal")*0.15)),0)),(ROUND(((SUMIFS('EU kostnader'!G:G,'EU kostnader'!$C:$C,Årsbudget!$B19,'EU kostnader'!$D:$D,"Personal")*0.15)),0)))))</f>
        <v>0</v>
      </c>
      <c r="N19" s="61">
        <f>IF($N$4="Nei",0,(IF($A19="Norge",(ROUND(((SUMIFS('NO kostnader'!Q:Q,'NO kostnader'!$C:$C,Årsbudget!$B19,'NO kostnader'!$D:$D,"Personal")*0.15)),0)),(ROUND(((SUMIFS('EU kostnader'!H:H,'EU kostnader'!$C:$C,Årsbudget!$B19,'EU kostnader'!$D:$D,"Personal")*0.15)),0)))))</f>
        <v>0</v>
      </c>
      <c r="O19" s="61">
        <f>IF($N$4="Nei",0,(IF($A19="Norge",(ROUND(((SUMIFS('NO kostnader'!R:R,'NO kostnader'!$C:$C,Årsbudget!$B19,'NO kostnader'!$D:$D,"Personal")*0.15)),0)),(ROUND(((SUMIFS('EU kostnader'!I:I,'EU kostnader'!$C:$C,Årsbudget!$B19,'EU kostnader'!$D:$D,"Personal")*0.15)),0)))))</f>
        <v>0</v>
      </c>
      <c r="P19" s="61">
        <f>IF($N$4="Nei",0,(IF($A19="Norge",(ROUND(((SUMIFS('NO kostnader'!S:S,'NO kostnader'!$C:$C,Årsbudget!$B19,'NO kostnader'!$D:$D,"Personal")*0.15)),0)),(ROUND(((SUMIFS('EU kostnader'!J:J,'EU kostnader'!$C:$C,Årsbudget!$B19,'EU kostnader'!$D:$D,"Personal")*0.15)),0)))))</f>
        <v>0</v>
      </c>
      <c r="Q19" s="61">
        <f>IF($N$4="Nei",0,(IF($A19="Norge",(ROUND(((SUMIFS('NO kostnader'!T:T,'NO kostnader'!$C:$C,Årsbudget!$B19,'NO kostnader'!$D:$D,"Personal")*0.15)),0)),(ROUND(((SUMIFS('EU kostnader'!K:K,'EU kostnader'!$C:$C,Årsbudget!$B19,'EU kostnader'!$D:$D,"Personal")*0.15)),0)))))</f>
        <v>0</v>
      </c>
      <c r="R19" s="61">
        <f>IF($N$4="Nei",0,(IF($A19="Norge",(ROUND(((SUMIFS('NO kostnader'!U:U,'NO kostnader'!$C:$C,Årsbudget!$B19,'NO kostnader'!$D:$D,"Personal")*0.15)),0)),(ROUND(((SUMIFS('EU kostnader'!L:L,'EU kostnader'!$C:$C,Årsbudget!$B19,'EU kostnader'!$D:$D,"Personal")*0.15)),0)))))</f>
        <v>0</v>
      </c>
      <c r="T19" s="61">
        <f>IF($U$4="Nei",0,(IF($A19="Norge",(ROUND(((SUMIFS('NO kostnader'!P:P,'NO kostnader'!$C:$C,Årsbudget!$B19,'NO kostnader'!$D:$D,"Personal")*0.06)),0)),(ROUND(((SUMIFS('EU kostnader'!G:G,'EU kostnader'!$C:$C,Årsbudget!$B19,'EU kostnader'!$D:$D,"Personal")*0.06)),0)))))</f>
        <v>0</v>
      </c>
      <c r="U19" s="61">
        <f>IF($U$4="Nei",0,(IF($A19="Norge",(ROUND(((SUMIFS('NO kostnader'!Q:Q,'NO kostnader'!$C:$C,Årsbudget!$B19,'NO kostnader'!$D:$D,"Personal")*0.06)),0)),(ROUND(((SUMIFS('EU kostnader'!H:H,'EU kostnader'!$C:$C,Årsbudget!$B19,'EU kostnader'!$D:$D,"Personal")*0.06)),0)))))</f>
        <v>0</v>
      </c>
      <c r="V19" s="61">
        <f>IF($U$4="Nei",0,(IF($A19="Norge",(ROUND(((SUMIFS('NO kostnader'!R:R,'NO kostnader'!$C:$C,Årsbudget!$B19,'NO kostnader'!$D:$D,"Personal")*0.06)),0)),(ROUND(((SUMIFS('EU kostnader'!I:I,'EU kostnader'!$C:$C,Årsbudget!$B19,'EU kostnader'!$D:$D,"Personal")*0.06)),0)))))</f>
        <v>0</v>
      </c>
      <c r="W19" s="61">
        <f>IF($U$4="Nei",0,(IF($A19="Norge",(ROUND(((SUMIFS('NO kostnader'!S:S,'NO kostnader'!$C:$C,Årsbudget!$B19,'NO kostnader'!$D:$D,"Personal")*0.06)),0)),(ROUND(((SUMIFS('EU kostnader'!J:J,'EU kostnader'!$C:$C,Årsbudget!$B19,'EU kostnader'!$D:$D,"Personal")*0.06)),0)))))</f>
        <v>0</v>
      </c>
      <c r="X19" s="61">
        <f>IF($U$4="Nei",0,(IF($A19="Norge",(ROUND(((SUMIFS('NO kostnader'!T:T,'NO kostnader'!$C:$C,Årsbudget!$B19,'NO kostnader'!$D:$D,"Personal")*0.06)),0)),(ROUND(((SUMIFS('EU kostnader'!K:K,'EU kostnader'!$C:$C,Årsbudget!$B19,'EU kostnader'!$D:$D,"Personal")*0.06)),0)))))</f>
        <v>0</v>
      </c>
      <c r="Y19" s="61">
        <f>IF($U$4="Nei",0,(IF($A19="Norge",(ROUND(((SUMIFS('NO kostnader'!U:U,'NO kostnader'!$C:$C,Årsbudget!$B19,'NO kostnader'!$D:$D,"Personal")*0.06)),0)),(ROUND(((SUMIFS('EU kostnader'!L:L,'EU kostnader'!$C:$C,Årsbudget!$B19,'EU kostnader'!$D:$D,"Personal")*0.06)),0)))))</f>
        <v>0</v>
      </c>
    </row>
    <row r="20" spans="1:25" x14ac:dyDescent="0.25">
      <c r="A20" s="56" t="str">
        <f>VLOOKUP(B20,'Set-up'!$BG$35:$BH$79,2,FALSE)</f>
        <v/>
      </c>
      <c r="B20" s="56" t="str">
        <f>IF('Set-up'!BG46="","",'Set-up'!BG46)</f>
        <v/>
      </c>
      <c r="C20" s="74" t="str">
        <f t="shared" si="5"/>
        <v/>
      </c>
      <c r="D20" s="49" t="str">
        <f>IF($B20="","",M20+T20+(IF($A20="Norge",(SUMIF('NO kostnader'!$C:$C,Årsbudget!$B20,'NO kostnader'!P:P)),(SUMIF('EU kostnader'!$C:$C,Årsbudget!$B20,'EU kostnader'!G:G)))))</f>
        <v/>
      </c>
      <c r="E20" s="49" t="str">
        <f>IF($B20="","",N20+U20+(IF($A20="Norge",(SUMIF('NO kostnader'!$C:$C,Årsbudget!$B20,'NO kostnader'!Q:Q)),(SUMIF('EU kostnader'!$C:$C,Årsbudget!$B20,'EU kostnader'!H:H)))))</f>
        <v/>
      </c>
      <c r="F20" s="49" t="str">
        <f>IF($B20="","",O20+V20+(IF($A20="Norge",(SUMIF('NO kostnader'!$C:$C,Årsbudget!$B20,'NO kostnader'!R:R)),(SUMIF('EU kostnader'!$C:$C,Årsbudget!$B20,'EU kostnader'!I:I)))))</f>
        <v/>
      </c>
      <c r="G20" s="49" t="str">
        <f>IF($B20="","",P20+W20+(IF($A20="Norge",(SUMIF('NO kostnader'!$C:$C,Årsbudget!$B20,'NO kostnader'!S:S)),(SUMIF('EU kostnader'!$C:$C,Årsbudget!$B20,'EU kostnader'!J:J)))))</f>
        <v/>
      </c>
      <c r="H20" s="49" t="str">
        <f>IF($B20="","",Q20+X20+(IF($A20="Norge",(SUMIF('NO kostnader'!$C:$C,Årsbudget!$B20,'NO kostnader'!T:T)),(SUMIF('EU kostnader'!$C:$C,Årsbudget!$B20,'EU kostnader'!K:K)))))</f>
        <v/>
      </c>
      <c r="I20" s="49" t="str">
        <f>IF($B20="","",R20+Y20+(IF($A20="Norge",(SUMIF('NO kostnader'!$C:$C,Årsbudget!$B20,'NO kostnader'!U:U)),(SUMIF('EU kostnader'!$C:$C,Årsbudget!$B20,'EU kostnader'!L:L)))))</f>
        <v/>
      </c>
      <c r="M20" s="61">
        <f>IF($N$4="Nei",0,(IF($A20="Norge",(ROUND(((SUMIFS('NO kostnader'!P:P,'NO kostnader'!$C:$C,Årsbudget!$B20,'NO kostnader'!$D:$D,"Personal")*0.15)),0)),(ROUND(((SUMIFS('EU kostnader'!G:G,'EU kostnader'!$C:$C,Årsbudget!$B20,'EU kostnader'!$D:$D,"Personal")*0.15)),0)))))</f>
        <v>0</v>
      </c>
      <c r="N20" s="61">
        <f>IF($N$4="Nei",0,(IF($A20="Norge",(ROUND(((SUMIFS('NO kostnader'!Q:Q,'NO kostnader'!$C:$C,Årsbudget!$B20,'NO kostnader'!$D:$D,"Personal")*0.15)),0)),(ROUND(((SUMIFS('EU kostnader'!H:H,'EU kostnader'!$C:$C,Årsbudget!$B20,'EU kostnader'!$D:$D,"Personal")*0.15)),0)))))</f>
        <v>0</v>
      </c>
      <c r="O20" s="61">
        <f>IF($N$4="Nei",0,(IF($A20="Norge",(ROUND(((SUMIFS('NO kostnader'!R:R,'NO kostnader'!$C:$C,Årsbudget!$B20,'NO kostnader'!$D:$D,"Personal")*0.15)),0)),(ROUND(((SUMIFS('EU kostnader'!I:I,'EU kostnader'!$C:$C,Årsbudget!$B20,'EU kostnader'!$D:$D,"Personal")*0.15)),0)))))</f>
        <v>0</v>
      </c>
      <c r="P20" s="61">
        <f>IF($N$4="Nei",0,(IF($A20="Norge",(ROUND(((SUMIFS('NO kostnader'!S:S,'NO kostnader'!$C:$C,Årsbudget!$B20,'NO kostnader'!$D:$D,"Personal")*0.15)),0)),(ROUND(((SUMIFS('EU kostnader'!J:J,'EU kostnader'!$C:$C,Årsbudget!$B20,'EU kostnader'!$D:$D,"Personal")*0.15)),0)))))</f>
        <v>0</v>
      </c>
      <c r="Q20" s="61">
        <f>IF($N$4="Nei",0,(IF($A20="Norge",(ROUND(((SUMIFS('NO kostnader'!T:T,'NO kostnader'!$C:$C,Årsbudget!$B20,'NO kostnader'!$D:$D,"Personal")*0.15)),0)),(ROUND(((SUMIFS('EU kostnader'!K:K,'EU kostnader'!$C:$C,Årsbudget!$B20,'EU kostnader'!$D:$D,"Personal")*0.15)),0)))))</f>
        <v>0</v>
      </c>
      <c r="R20" s="61">
        <f>IF($N$4="Nei",0,(IF($A20="Norge",(ROUND(((SUMIFS('NO kostnader'!U:U,'NO kostnader'!$C:$C,Årsbudget!$B20,'NO kostnader'!$D:$D,"Personal")*0.15)),0)),(ROUND(((SUMIFS('EU kostnader'!L:L,'EU kostnader'!$C:$C,Årsbudget!$B20,'EU kostnader'!$D:$D,"Personal")*0.15)),0)))))</f>
        <v>0</v>
      </c>
      <c r="T20" s="61">
        <f>IF($U$4="Nei",0,(IF($A20="Norge",(ROUND(((SUMIFS('NO kostnader'!P:P,'NO kostnader'!$C:$C,Årsbudget!$B20,'NO kostnader'!$D:$D,"Personal")*0.06)),0)),(ROUND(((SUMIFS('EU kostnader'!G:G,'EU kostnader'!$C:$C,Årsbudget!$B20,'EU kostnader'!$D:$D,"Personal")*0.06)),0)))))</f>
        <v>0</v>
      </c>
      <c r="U20" s="61">
        <f>IF($U$4="Nei",0,(IF($A20="Norge",(ROUND(((SUMIFS('NO kostnader'!Q:Q,'NO kostnader'!$C:$C,Årsbudget!$B20,'NO kostnader'!$D:$D,"Personal")*0.06)),0)),(ROUND(((SUMIFS('EU kostnader'!H:H,'EU kostnader'!$C:$C,Årsbudget!$B20,'EU kostnader'!$D:$D,"Personal")*0.06)),0)))))</f>
        <v>0</v>
      </c>
      <c r="V20" s="61">
        <f>IF($U$4="Nei",0,(IF($A20="Norge",(ROUND(((SUMIFS('NO kostnader'!R:R,'NO kostnader'!$C:$C,Årsbudget!$B20,'NO kostnader'!$D:$D,"Personal")*0.06)),0)),(ROUND(((SUMIFS('EU kostnader'!I:I,'EU kostnader'!$C:$C,Årsbudget!$B20,'EU kostnader'!$D:$D,"Personal")*0.06)),0)))))</f>
        <v>0</v>
      </c>
      <c r="W20" s="61">
        <f>IF($U$4="Nei",0,(IF($A20="Norge",(ROUND(((SUMIFS('NO kostnader'!S:S,'NO kostnader'!$C:$C,Årsbudget!$B20,'NO kostnader'!$D:$D,"Personal")*0.06)),0)),(ROUND(((SUMIFS('EU kostnader'!J:J,'EU kostnader'!$C:$C,Årsbudget!$B20,'EU kostnader'!$D:$D,"Personal")*0.06)),0)))))</f>
        <v>0</v>
      </c>
      <c r="X20" s="61">
        <f>IF($U$4="Nei",0,(IF($A20="Norge",(ROUND(((SUMIFS('NO kostnader'!T:T,'NO kostnader'!$C:$C,Årsbudget!$B20,'NO kostnader'!$D:$D,"Personal")*0.06)),0)),(ROUND(((SUMIFS('EU kostnader'!K:K,'EU kostnader'!$C:$C,Årsbudget!$B20,'EU kostnader'!$D:$D,"Personal")*0.06)),0)))))</f>
        <v>0</v>
      </c>
      <c r="Y20" s="61">
        <f>IF($U$4="Nei",0,(IF($A20="Norge",(ROUND(((SUMIFS('NO kostnader'!U:U,'NO kostnader'!$C:$C,Årsbudget!$B20,'NO kostnader'!$D:$D,"Personal")*0.06)),0)),(ROUND(((SUMIFS('EU kostnader'!L:L,'EU kostnader'!$C:$C,Årsbudget!$B20,'EU kostnader'!$D:$D,"Personal")*0.06)),0)))))</f>
        <v>0</v>
      </c>
    </row>
    <row r="21" spans="1:25" x14ac:dyDescent="0.25">
      <c r="A21" s="56" t="str">
        <f>VLOOKUP(B21,'Set-up'!$BG$35:$BH$79,2,FALSE)</f>
        <v/>
      </c>
      <c r="B21" s="56" t="str">
        <f>IF('Set-up'!BG47="","",'Set-up'!BG47)</f>
        <v/>
      </c>
      <c r="C21" s="74" t="str">
        <f t="shared" si="5"/>
        <v/>
      </c>
      <c r="D21" s="49" t="str">
        <f>IF($B21="","",M21+T21+(IF($A21="Norge",(SUMIF('NO kostnader'!$C:$C,Årsbudget!$B21,'NO kostnader'!P:P)),(SUMIF('EU kostnader'!$C:$C,Årsbudget!$B21,'EU kostnader'!G:G)))))</f>
        <v/>
      </c>
      <c r="E21" s="49" t="str">
        <f>IF($B21="","",N21+U21+(IF($A21="Norge",(SUMIF('NO kostnader'!$C:$C,Årsbudget!$B21,'NO kostnader'!Q:Q)),(SUMIF('EU kostnader'!$C:$C,Årsbudget!$B21,'EU kostnader'!H:H)))))</f>
        <v/>
      </c>
      <c r="F21" s="49" t="str">
        <f>IF($B21="","",O21+V21+(IF($A21="Norge",(SUMIF('NO kostnader'!$C:$C,Årsbudget!$B21,'NO kostnader'!R:R)),(SUMIF('EU kostnader'!$C:$C,Årsbudget!$B21,'EU kostnader'!I:I)))))</f>
        <v/>
      </c>
      <c r="G21" s="49" t="str">
        <f>IF($B21="","",P21+W21+(IF($A21="Norge",(SUMIF('NO kostnader'!$C:$C,Årsbudget!$B21,'NO kostnader'!S:S)),(SUMIF('EU kostnader'!$C:$C,Årsbudget!$B21,'EU kostnader'!J:J)))))</f>
        <v/>
      </c>
      <c r="H21" s="49" t="str">
        <f>IF($B21="","",Q21+X21+(IF($A21="Norge",(SUMIF('NO kostnader'!$C:$C,Årsbudget!$B21,'NO kostnader'!T:T)),(SUMIF('EU kostnader'!$C:$C,Årsbudget!$B21,'EU kostnader'!K:K)))))</f>
        <v/>
      </c>
      <c r="I21" s="49" t="str">
        <f>IF($B21="","",R21+Y21+(IF($A21="Norge",(SUMIF('NO kostnader'!$C:$C,Årsbudget!$B21,'NO kostnader'!U:U)),(SUMIF('EU kostnader'!$C:$C,Årsbudget!$B21,'EU kostnader'!L:L)))))</f>
        <v/>
      </c>
      <c r="M21" s="61">
        <f>IF($N$4="Nei",0,(IF($A21="Norge",(ROUND(((SUMIFS('NO kostnader'!P:P,'NO kostnader'!$C:$C,Årsbudget!$B21,'NO kostnader'!$D:$D,"Personal")*0.15)),0)),(ROUND(((SUMIFS('EU kostnader'!G:G,'EU kostnader'!$C:$C,Årsbudget!$B21,'EU kostnader'!$D:$D,"Personal")*0.15)),0)))))</f>
        <v>0</v>
      </c>
      <c r="N21" s="61">
        <f>IF($N$4="Nei",0,(IF($A21="Norge",(ROUND(((SUMIFS('NO kostnader'!Q:Q,'NO kostnader'!$C:$C,Årsbudget!$B21,'NO kostnader'!$D:$D,"Personal")*0.15)),0)),(ROUND(((SUMIFS('EU kostnader'!H:H,'EU kostnader'!$C:$C,Årsbudget!$B21,'EU kostnader'!$D:$D,"Personal")*0.15)),0)))))</f>
        <v>0</v>
      </c>
      <c r="O21" s="61">
        <f>IF($N$4="Nei",0,(IF($A21="Norge",(ROUND(((SUMIFS('NO kostnader'!R:R,'NO kostnader'!$C:$C,Årsbudget!$B21,'NO kostnader'!$D:$D,"Personal")*0.15)),0)),(ROUND(((SUMIFS('EU kostnader'!I:I,'EU kostnader'!$C:$C,Årsbudget!$B21,'EU kostnader'!$D:$D,"Personal")*0.15)),0)))))</f>
        <v>0</v>
      </c>
      <c r="P21" s="61">
        <f>IF($N$4="Nei",0,(IF($A21="Norge",(ROUND(((SUMIFS('NO kostnader'!S:S,'NO kostnader'!$C:$C,Årsbudget!$B21,'NO kostnader'!$D:$D,"Personal")*0.15)),0)),(ROUND(((SUMIFS('EU kostnader'!J:J,'EU kostnader'!$C:$C,Årsbudget!$B21,'EU kostnader'!$D:$D,"Personal")*0.15)),0)))))</f>
        <v>0</v>
      </c>
      <c r="Q21" s="61">
        <f>IF($N$4="Nei",0,(IF($A21="Norge",(ROUND(((SUMIFS('NO kostnader'!T:T,'NO kostnader'!$C:$C,Årsbudget!$B21,'NO kostnader'!$D:$D,"Personal")*0.15)),0)),(ROUND(((SUMIFS('EU kostnader'!K:K,'EU kostnader'!$C:$C,Årsbudget!$B21,'EU kostnader'!$D:$D,"Personal")*0.15)),0)))))</f>
        <v>0</v>
      </c>
      <c r="R21" s="61">
        <f>IF($N$4="Nei",0,(IF($A21="Norge",(ROUND(((SUMIFS('NO kostnader'!U:U,'NO kostnader'!$C:$C,Årsbudget!$B21,'NO kostnader'!$D:$D,"Personal")*0.15)),0)),(ROUND(((SUMIFS('EU kostnader'!L:L,'EU kostnader'!$C:$C,Årsbudget!$B21,'EU kostnader'!$D:$D,"Personal")*0.15)),0)))))</f>
        <v>0</v>
      </c>
      <c r="T21" s="61">
        <f>IF($U$4="Nei",0,(IF($A21="Norge",(ROUND(((SUMIFS('NO kostnader'!P:P,'NO kostnader'!$C:$C,Årsbudget!$B21,'NO kostnader'!$D:$D,"Personal")*0.06)),0)),(ROUND(((SUMIFS('EU kostnader'!G:G,'EU kostnader'!$C:$C,Årsbudget!$B21,'EU kostnader'!$D:$D,"Personal")*0.06)),0)))))</f>
        <v>0</v>
      </c>
      <c r="U21" s="61">
        <f>IF($U$4="Nei",0,(IF($A21="Norge",(ROUND(((SUMIFS('NO kostnader'!Q:Q,'NO kostnader'!$C:$C,Årsbudget!$B21,'NO kostnader'!$D:$D,"Personal")*0.06)),0)),(ROUND(((SUMIFS('EU kostnader'!H:H,'EU kostnader'!$C:$C,Årsbudget!$B21,'EU kostnader'!$D:$D,"Personal")*0.06)),0)))))</f>
        <v>0</v>
      </c>
      <c r="V21" s="61">
        <f>IF($U$4="Nei",0,(IF($A21="Norge",(ROUND(((SUMIFS('NO kostnader'!R:R,'NO kostnader'!$C:$C,Årsbudget!$B21,'NO kostnader'!$D:$D,"Personal")*0.06)),0)),(ROUND(((SUMIFS('EU kostnader'!I:I,'EU kostnader'!$C:$C,Årsbudget!$B21,'EU kostnader'!$D:$D,"Personal")*0.06)),0)))))</f>
        <v>0</v>
      </c>
      <c r="W21" s="61">
        <f>IF($U$4="Nei",0,(IF($A21="Norge",(ROUND(((SUMIFS('NO kostnader'!S:S,'NO kostnader'!$C:$C,Årsbudget!$B21,'NO kostnader'!$D:$D,"Personal")*0.06)),0)),(ROUND(((SUMIFS('EU kostnader'!J:J,'EU kostnader'!$C:$C,Årsbudget!$B21,'EU kostnader'!$D:$D,"Personal")*0.06)),0)))))</f>
        <v>0</v>
      </c>
      <c r="X21" s="61">
        <f>IF($U$4="Nei",0,(IF($A21="Norge",(ROUND(((SUMIFS('NO kostnader'!T:T,'NO kostnader'!$C:$C,Årsbudget!$B21,'NO kostnader'!$D:$D,"Personal")*0.06)),0)),(ROUND(((SUMIFS('EU kostnader'!K:K,'EU kostnader'!$C:$C,Årsbudget!$B21,'EU kostnader'!$D:$D,"Personal")*0.06)),0)))))</f>
        <v>0</v>
      </c>
      <c r="Y21" s="61">
        <f>IF($U$4="Nei",0,(IF($A21="Norge",(ROUND(((SUMIFS('NO kostnader'!U:U,'NO kostnader'!$C:$C,Årsbudget!$B21,'NO kostnader'!$D:$D,"Personal")*0.06)),0)),(ROUND(((SUMIFS('EU kostnader'!L:L,'EU kostnader'!$C:$C,Årsbudget!$B21,'EU kostnader'!$D:$D,"Personal")*0.06)),0)))))</f>
        <v>0</v>
      </c>
    </row>
    <row r="22" spans="1:25" x14ac:dyDescent="0.25">
      <c r="A22" s="56" t="str">
        <f>VLOOKUP(B22,'Set-up'!$BG$35:$BH$79,2,FALSE)</f>
        <v/>
      </c>
      <c r="B22" s="56" t="str">
        <f>IF('Set-up'!BG48="","",'Set-up'!BG48)</f>
        <v/>
      </c>
      <c r="C22" s="74" t="str">
        <f t="shared" si="5"/>
        <v/>
      </c>
      <c r="D22" s="49" t="str">
        <f>IF($B22="","",M22+T22+(IF($A22="Norge",(SUMIF('NO kostnader'!$C:$C,Årsbudget!$B22,'NO kostnader'!P:P)),(SUMIF('EU kostnader'!$C:$C,Årsbudget!$B22,'EU kostnader'!G:G)))))</f>
        <v/>
      </c>
      <c r="E22" s="49" t="str">
        <f>IF($B22="","",N22+U22+(IF($A22="Norge",(SUMIF('NO kostnader'!$C:$C,Årsbudget!$B22,'NO kostnader'!Q:Q)),(SUMIF('EU kostnader'!$C:$C,Årsbudget!$B22,'EU kostnader'!H:H)))))</f>
        <v/>
      </c>
      <c r="F22" s="49" t="str">
        <f>IF($B22="","",O22+V22+(IF($A22="Norge",(SUMIF('NO kostnader'!$C:$C,Årsbudget!$B22,'NO kostnader'!R:R)),(SUMIF('EU kostnader'!$C:$C,Årsbudget!$B22,'EU kostnader'!I:I)))))</f>
        <v/>
      </c>
      <c r="G22" s="49" t="str">
        <f>IF($B22="","",P22+W22+(IF($A22="Norge",(SUMIF('NO kostnader'!$C:$C,Årsbudget!$B22,'NO kostnader'!S:S)),(SUMIF('EU kostnader'!$C:$C,Årsbudget!$B22,'EU kostnader'!J:J)))))</f>
        <v/>
      </c>
      <c r="H22" s="49" t="str">
        <f>IF($B22="","",Q22+X22+(IF($A22="Norge",(SUMIF('NO kostnader'!$C:$C,Årsbudget!$B22,'NO kostnader'!T:T)),(SUMIF('EU kostnader'!$C:$C,Årsbudget!$B22,'EU kostnader'!K:K)))))</f>
        <v/>
      </c>
      <c r="I22" s="49" t="str">
        <f>IF($B22="","",R22+Y22+(IF($A22="Norge",(SUMIF('NO kostnader'!$C:$C,Årsbudget!$B22,'NO kostnader'!U:U)),(SUMIF('EU kostnader'!$C:$C,Årsbudget!$B22,'EU kostnader'!L:L)))))</f>
        <v/>
      </c>
      <c r="M22" s="61">
        <f>IF($N$4="Nei",0,(IF($A22="Norge",(ROUND(((SUMIFS('NO kostnader'!P:P,'NO kostnader'!$C:$C,Årsbudget!$B22,'NO kostnader'!$D:$D,"Personal")*0.15)),0)),(ROUND(((SUMIFS('EU kostnader'!G:G,'EU kostnader'!$C:$C,Årsbudget!$B22,'EU kostnader'!$D:$D,"Personal")*0.15)),0)))))</f>
        <v>0</v>
      </c>
      <c r="N22" s="61">
        <f>IF($N$4="Nei",0,(IF($A22="Norge",(ROUND(((SUMIFS('NO kostnader'!Q:Q,'NO kostnader'!$C:$C,Årsbudget!$B22,'NO kostnader'!$D:$D,"Personal")*0.15)),0)),(ROUND(((SUMIFS('EU kostnader'!H:H,'EU kostnader'!$C:$C,Årsbudget!$B22,'EU kostnader'!$D:$D,"Personal")*0.15)),0)))))</f>
        <v>0</v>
      </c>
      <c r="O22" s="61">
        <f>IF($N$4="Nei",0,(IF($A22="Norge",(ROUND(((SUMIFS('NO kostnader'!R:R,'NO kostnader'!$C:$C,Årsbudget!$B22,'NO kostnader'!$D:$D,"Personal")*0.15)),0)),(ROUND(((SUMIFS('EU kostnader'!I:I,'EU kostnader'!$C:$C,Årsbudget!$B22,'EU kostnader'!$D:$D,"Personal")*0.15)),0)))))</f>
        <v>0</v>
      </c>
      <c r="P22" s="61">
        <f>IF($N$4="Nei",0,(IF($A22="Norge",(ROUND(((SUMIFS('NO kostnader'!S:S,'NO kostnader'!$C:$C,Årsbudget!$B22,'NO kostnader'!$D:$D,"Personal")*0.15)),0)),(ROUND(((SUMIFS('EU kostnader'!J:J,'EU kostnader'!$C:$C,Årsbudget!$B22,'EU kostnader'!$D:$D,"Personal")*0.15)),0)))))</f>
        <v>0</v>
      </c>
      <c r="Q22" s="61">
        <f>IF($N$4="Nei",0,(IF($A22="Norge",(ROUND(((SUMIFS('NO kostnader'!T:T,'NO kostnader'!$C:$C,Årsbudget!$B22,'NO kostnader'!$D:$D,"Personal")*0.15)),0)),(ROUND(((SUMIFS('EU kostnader'!K:K,'EU kostnader'!$C:$C,Årsbudget!$B22,'EU kostnader'!$D:$D,"Personal")*0.15)),0)))))</f>
        <v>0</v>
      </c>
      <c r="R22" s="61">
        <f>IF($N$4="Nei",0,(IF($A22="Norge",(ROUND(((SUMIFS('NO kostnader'!U:U,'NO kostnader'!$C:$C,Årsbudget!$B22,'NO kostnader'!$D:$D,"Personal")*0.15)),0)),(ROUND(((SUMIFS('EU kostnader'!L:L,'EU kostnader'!$C:$C,Årsbudget!$B22,'EU kostnader'!$D:$D,"Personal")*0.15)),0)))))</f>
        <v>0</v>
      </c>
      <c r="T22" s="61">
        <f>IF($U$4="Nei",0,(IF($A22="Norge",(ROUND(((SUMIFS('NO kostnader'!P:P,'NO kostnader'!$C:$C,Årsbudget!$B22,'NO kostnader'!$D:$D,"Personal")*0.06)),0)),(ROUND(((SUMIFS('EU kostnader'!G:G,'EU kostnader'!$C:$C,Årsbudget!$B22,'EU kostnader'!$D:$D,"Personal")*0.06)),0)))))</f>
        <v>0</v>
      </c>
      <c r="U22" s="61">
        <f>IF($U$4="Nei",0,(IF($A22="Norge",(ROUND(((SUMIFS('NO kostnader'!Q:Q,'NO kostnader'!$C:$C,Årsbudget!$B22,'NO kostnader'!$D:$D,"Personal")*0.06)),0)),(ROUND(((SUMIFS('EU kostnader'!H:H,'EU kostnader'!$C:$C,Årsbudget!$B22,'EU kostnader'!$D:$D,"Personal")*0.06)),0)))))</f>
        <v>0</v>
      </c>
      <c r="V22" s="61">
        <f>IF($U$4="Nei",0,(IF($A22="Norge",(ROUND(((SUMIFS('NO kostnader'!R:R,'NO kostnader'!$C:$C,Årsbudget!$B22,'NO kostnader'!$D:$D,"Personal")*0.06)),0)),(ROUND(((SUMIFS('EU kostnader'!I:I,'EU kostnader'!$C:$C,Årsbudget!$B22,'EU kostnader'!$D:$D,"Personal")*0.06)),0)))))</f>
        <v>0</v>
      </c>
      <c r="W22" s="61">
        <f>IF($U$4="Nei",0,(IF($A22="Norge",(ROUND(((SUMIFS('NO kostnader'!S:S,'NO kostnader'!$C:$C,Årsbudget!$B22,'NO kostnader'!$D:$D,"Personal")*0.06)),0)),(ROUND(((SUMIFS('EU kostnader'!J:J,'EU kostnader'!$C:$C,Årsbudget!$B22,'EU kostnader'!$D:$D,"Personal")*0.06)),0)))))</f>
        <v>0</v>
      </c>
      <c r="X22" s="61">
        <f>IF($U$4="Nei",0,(IF($A22="Norge",(ROUND(((SUMIFS('NO kostnader'!T:T,'NO kostnader'!$C:$C,Årsbudget!$B22,'NO kostnader'!$D:$D,"Personal")*0.06)),0)),(ROUND(((SUMIFS('EU kostnader'!K:K,'EU kostnader'!$C:$C,Årsbudget!$B22,'EU kostnader'!$D:$D,"Personal")*0.06)),0)))))</f>
        <v>0</v>
      </c>
      <c r="Y22" s="61">
        <f>IF($U$4="Nei",0,(IF($A22="Norge",(ROUND(((SUMIFS('NO kostnader'!U:U,'NO kostnader'!$C:$C,Årsbudget!$B22,'NO kostnader'!$D:$D,"Personal")*0.06)),0)),(ROUND(((SUMIFS('EU kostnader'!L:L,'EU kostnader'!$C:$C,Årsbudget!$B22,'EU kostnader'!$D:$D,"Personal")*0.06)),0)))))</f>
        <v>0</v>
      </c>
    </row>
    <row r="23" spans="1:25" x14ac:dyDescent="0.25">
      <c r="A23" s="56" t="str">
        <f>VLOOKUP(B23,'Set-up'!$BG$35:$BH$79,2,FALSE)</f>
        <v/>
      </c>
      <c r="B23" s="56" t="str">
        <f>IF('Set-up'!BG49="","",'Set-up'!BG49)</f>
        <v/>
      </c>
      <c r="C23" s="74" t="str">
        <f t="shared" si="5"/>
        <v/>
      </c>
      <c r="D23" s="49" t="str">
        <f>IF($B23="","",M23+T23+(IF($A23="Norge",(SUMIF('NO kostnader'!$C:$C,Årsbudget!$B23,'NO kostnader'!P:P)),(SUMIF('EU kostnader'!$C:$C,Årsbudget!$B23,'EU kostnader'!G:G)))))</f>
        <v/>
      </c>
      <c r="E23" s="49" t="str">
        <f>IF($B23="","",N23+U23+(IF($A23="Norge",(SUMIF('NO kostnader'!$C:$C,Årsbudget!$B23,'NO kostnader'!Q:Q)),(SUMIF('EU kostnader'!$C:$C,Årsbudget!$B23,'EU kostnader'!H:H)))))</f>
        <v/>
      </c>
      <c r="F23" s="49" t="str">
        <f>IF($B23="","",O23+V23+(IF($A23="Norge",(SUMIF('NO kostnader'!$C:$C,Årsbudget!$B23,'NO kostnader'!R:R)),(SUMIF('EU kostnader'!$C:$C,Årsbudget!$B23,'EU kostnader'!I:I)))))</f>
        <v/>
      </c>
      <c r="G23" s="49" t="str">
        <f>IF($B23="","",P23+W23+(IF($A23="Norge",(SUMIF('NO kostnader'!$C:$C,Årsbudget!$B23,'NO kostnader'!S:S)),(SUMIF('EU kostnader'!$C:$C,Årsbudget!$B23,'EU kostnader'!J:J)))))</f>
        <v/>
      </c>
      <c r="H23" s="49" t="str">
        <f>IF($B23="","",Q23+X23+(IF($A23="Norge",(SUMIF('NO kostnader'!$C:$C,Årsbudget!$B23,'NO kostnader'!T:T)),(SUMIF('EU kostnader'!$C:$C,Årsbudget!$B23,'EU kostnader'!K:K)))))</f>
        <v/>
      </c>
      <c r="I23" s="49" t="str">
        <f>IF($B23="","",R23+Y23+(IF($A23="Norge",(SUMIF('NO kostnader'!$C:$C,Årsbudget!$B23,'NO kostnader'!U:U)),(SUMIF('EU kostnader'!$C:$C,Årsbudget!$B23,'EU kostnader'!L:L)))))</f>
        <v/>
      </c>
      <c r="M23" s="61">
        <f>IF($N$4="Nei",0,(IF($A23="Norge",(ROUND(((SUMIFS('NO kostnader'!P:P,'NO kostnader'!$C:$C,Årsbudget!$B23,'NO kostnader'!$D:$D,"Personal")*0.15)),0)),(ROUND(((SUMIFS('EU kostnader'!G:G,'EU kostnader'!$C:$C,Årsbudget!$B23,'EU kostnader'!$D:$D,"Personal")*0.15)),0)))))</f>
        <v>0</v>
      </c>
      <c r="N23" s="61">
        <f>IF($N$4="Nei",0,(IF($A23="Norge",(ROUND(((SUMIFS('NO kostnader'!Q:Q,'NO kostnader'!$C:$C,Årsbudget!$B23,'NO kostnader'!$D:$D,"Personal")*0.15)),0)),(ROUND(((SUMIFS('EU kostnader'!H:H,'EU kostnader'!$C:$C,Årsbudget!$B23,'EU kostnader'!$D:$D,"Personal")*0.15)),0)))))</f>
        <v>0</v>
      </c>
      <c r="O23" s="61">
        <f>IF($N$4="Nei",0,(IF($A23="Norge",(ROUND(((SUMIFS('NO kostnader'!R:R,'NO kostnader'!$C:$C,Årsbudget!$B23,'NO kostnader'!$D:$D,"Personal")*0.15)),0)),(ROUND(((SUMIFS('EU kostnader'!I:I,'EU kostnader'!$C:$C,Årsbudget!$B23,'EU kostnader'!$D:$D,"Personal")*0.15)),0)))))</f>
        <v>0</v>
      </c>
      <c r="P23" s="61">
        <f>IF($N$4="Nei",0,(IF($A23="Norge",(ROUND(((SUMIFS('NO kostnader'!S:S,'NO kostnader'!$C:$C,Årsbudget!$B23,'NO kostnader'!$D:$D,"Personal")*0.15)),0)),(ROUND(((SUMIFS('EU kostnader'!J:J,'EU kostnader'!$C:$C,Årsbudget!$B23,'EU kostnader'!$D:$D,"Personal")*0.15)),0)))))</f>
        <v>0</v>
      </c>
      <c r="Q23" s="61">
        <f>IF($N$4="Nei",0,(IF($A23="Norge",(ROUND(((SUMIFS('NO kostnader'!T:T,'NO kostnader'!$C:$C,Årsbudget!$B23,'NO kostnader'!$D:$D,"Personal")*0.15)),0)),(ROUND(((SUMIFS('EU kostnader'!K:K,'EU kostnader'!$C:$C,Årsbudget!$B23,'EU kostnader'!$D:$D,"Personal")*0.15)),0)))))</f>
        <v>0</v>
      </c>
      <c r="R23" s="61">
        <f>IF($N$4="Nei",0,(IF($A23="Norge",(ROUND(((SUMIFS('NO kostnader'!U:U,'NO kostnader'!$C:$C,Årsbudget!$B23,'NO kostnader'!$D:$D,"Personal")*0.15)),0)),(ROUND(((SUMIFS('EU kostnader'!L:L,'EU kostnader'!$C:$C,Årsbudget!$B23,'EU kostnader'!$D:$D,"Personal")*0.15)),0)))))</f>
        <v>0</v>
      </c>
      <c r="T23" s="61">
        <f>IF($U$4="Nei",0,(IF($A23="Norge",(ROUND(((SUMIFS('NO kostnader'!P:P,'NO kostnader'!$C:$C,Årsbudget!$B23,'NO kostnader'!$D:$D,"Personal")*0.06)),0)),(ROUND(((SUMIFS('EU kostnader'!G:G,'EU kostnader'!$C:$C,Årsbudget!$B23,'EU kostnader'!$D:$D,"Personal")*0.06)),0)))))</f>
        <v>0</v>
      </c>
      <c r="U23" s="61">
        <f>IF($U$4="Nei",0,(IF($A23="Norge",(ROUND(((SUMIFS('NO kostnader'!Q:Q,'NO kostnader'!$C:$C,Årsbudget!$B23,'NO kostnader'!$D:$D,"Personal")*0.06)),0)),(ROUND(((SUMIFS('EU kostnader'!H:H,'EU kostnader'!$C:$C,Årsbudget!$B23,'EU kostnader'!$D:$D,"Personal")*0.06)),0)))))</f>
        <v>0</v>
      </c>
      <c r="V23" s="61">
        <f>IF($U$4="Nei",0,(IF($A23="Norge",(ROUND(((SUMIFS('NO kostnader'!R:R,'NO kostnader'!$C:$C,Årsbudget!$B23,'NO kostnader'!$D:$D,"Personal")*0.06)),0)),(ROUND(((SUMIFS('EU kostnader'!I:I,'EU kostnader'!$C:$C,Årsbudget!$B23,'EU kostnader'!$D:$D,"Personal")*0.06)),0)))))</f>
        <v>0</v>
      </c>
      <c r="W23" s="61">
        <f>IF($U$4="Nei",0,(IF($A23="Norge",(ROUND(((SUMIFS('NO kostnader'!S:S,'NO kostnader'!$C:$C,Årsbudget!$B23,'NO kostnader'!$D:$D,"Personal")*0.06)),0)),(ROUND(((SUMIFS('EU kostnader'!J:J,'EU kostnader'!$C:$C,Årsbudget!$B23,'EU kostnader'!$D:$D,"Personal")*0.06)),0)))))</f>
        <v>0</v>
      </c>
      <c r="X23" s="61">
        <f>IF($U$4="Nei",0,(IF($A23="Norge",(ROUND(((SUMIFS('NO kostnader'!T:T,'NO kostnader'!$C:$C,Årsbudget!$B23,'NO kostnader'!$D:$D,"Personal")*0.06)),0)),(ROUND(((SUMIFS('EU kostnader'!K:K,'EU kostnader'!$C:$C,Årsbudget!$B23,'EU kostnader'!$D:$D,"Personal")*0.06)),0)))))</f>
        <v>0</v>
      </c>
      <c r="Y23" s="61">
        <f>IF($U$4="Nei",0,(IF($A23="Norge",(ROUND(((SUMIFS('NO kostnader'!U:U,'NO kostnader'!$C:$C,Årsbudget!$B23,'NO kostnader'!$D:$D,"Personal")*0.06)),0)),(ROUND(((SUMIFS('EU kostnader'!L:L,'EU kostnader'!$C:$C,Årsbudget!$B23,'EU kostnader'!$D:$D,"Personal")*0.06)),0)))))</f>
        <v>0</v>
      </c>
    </row>
    <row r="24" spans="1:25" x14ac:dyDescent="0.25">
      <c r="A24" s="56" t="str">
        <f>VLOOKUP(B24,'Set-up'!$BG$35:$BH$79,2,FALSE)</f>
        <v/>
      </c>
      <c r="B24" s="56" t="str">
        <f>IF('Set-up'!BG50="","",'Set-up'!BG50)</f>
        <v/>
      </c>
      <c r="C24" s="74" t="str">
        <f t="shared" si="5"/>
        <v/>
      </c>
      <c r="D24" s="49" t="str">
        <f>IF($B24="","",M24+T24+(IF($A24="Norge",(SUMIF('NO kostnader'!$C:$C,Årsbudget!$B24,'NO kostnader'!P:P)),(SUMIF('EU kostnader'!$C:$C,Årsbudget!$B24,'EU kostnader'!G:G)))))</f>
        <v/>
      </c>
      <c r="E24" s="49" t="str">
        <f>IF($B24="","",N24+U24+(IF($A24="Norge",(SUMIF('NO kostnader'!$C:$C,Årsbudget!$B24,'NO kostnader'!Q:Q)),(SUMIF('EU kostnader'!$C:$C,Årsbudget!$B24,'EU kostnader'!H:H)))))</f>
        <v/>
      </c>
      <c r="F24" s="49" t="str">
        <f>IF($B24="","",O24+V24+(IF($A24="Norge",(SUMIF('NO kostnader'!$C:$C,Årsbudget!$B24,'NO kostnader'!R:R)),(SUMIF('EU kostnader'!$C:$C,Årsbudget!$B24,'EU kostnader'!I:I)))))</f>
        <v/>
      </c>
      <c r="G24" s="49" t="str">
        <f>IF($B24="","",P24+W24+(IF($A24="Norge",(SUMIF('NO kostnader'!$C:$C,Årsbudget!$B24,'NO kostnader'!S:S)),(SUMIF('EU kostnader'!$C:$C,Årsbudget!$B24,'EU kostnader'!J:J)))))</f>
        <v/>
      </c>
      <c r="H24" s="49" t="str">
        <f>IF($B24="","",Q24+X24+(IF($A24="Norge",(SUMIF('NO kostnader'!$C:$C,Årsbudget!$B24,'NO kostnader'!T:T)),(SUMIF('EU kostnader'!$C:$C,Årsbudget!$B24,'EU kostnader'!K:K)))))</f>
        <v/>
      </c>
      <c r="I24" s="49" t="str">
        <f>IF($B24="","",R24+Y24+(IF($A24="Norge",(SUMIF('NO kostnader'!$C:$C,Årsbudget!$B24,'NO kostnader'!U:U)),(SUMIF('EU kostnader'!$C:$C,Årsbudget!$B24,'EU kostnader'!L:L)))))</f>
        <v/>
      </c>
      <c r="M24" s="61">
        <f>IF($N$4="Nei",0,(IF($A24="Norge",(ROUND(((SUMIFS('NO kostnader'!P:P,'NO kostnader'!$C:$C,Årsbudget!$B24,'NO kostnader'!$D:$D,"Personal")*0.15)),0)),(ROUND(((SUMIFS('EU kostnader'!G:G,'EU kostnader'!$C:$C,Årsbudget!$B24,'EU kostnader'!$D:$D,"Personal")*0.15)),0)))))</f>
        <v>0</v>
      </c>
      <c r="N24" s="61">
        <f>IF($N$4="Nei",0,(IF($A24="Norge",(ROUND(((SUMIFS('NO kostnader'!Q:Q,'NO kostnader'!$C:$C,Årsbudget!$B24,'NO kostnader'!$D:$D,"Personal")*0.15)),0)),(ROUND(((SUMIFS('EU kostnader'!H:H,'EU kostnader'!$C:$C,Årsbudget!$B24,'EU kostnader'!$D:$D,"Personal")*0.15)),0)))))</f>
        <v>0</v>
      </c>
      <c r="O24" s="61">
        <f>IF($N$4="Nei",0,(IF($A24="Norge",(ROUND(((SUMIFS('NO kostnader'!R:R,'NO kostnader'!$C:$C,Årsbudget!$B24,'NO kostnader'!$D:$D,"Personal")*0.15)),0)),(ROUND(((SUMIFS('EU kostnader'!I:I,'EU kostnader'!$C:$C,Årsbudget!$B24,'EU kostnader'!$D:$D,"Personal")*0.15)),0)))))</f>
        <v>0</v>
      </c>
      <c r="P24" s="61">
        <f>IF($N$4="Nei",0,(IF($A24="Norge",(ROUND(((SUMIFS('NO kostnader'!S:S,'NO kostnader'!$C:$C,Årsbudget!$B24,'NO kostnader'!$D:$D,"Personal")*0.15)),0)),(ROUND(((SUMIFS('EU kostnader'!J:J,'EU kostnader'!$C:$C,Årsbudget!$B24,'EU kostnader'!$D:$D,"Personal")*0.15)),0)))))</f>
        <v>0</v>
      </c>
      <c r="Q24" s="61">
        <f>IF($N$4="Nei",0,(IF($A24="Norge",(ROUND(((SUMIFS('NO kostnader'!T:T,'NO kostnader'!$C:$C,Årsbudget!$B24,'NO kostnader'!$D:$D,"Personal")*0.15)),0)),(ROUND(((SUMIFS('EU kostnader'!K:K,'EU kostnader'!$C:$C,Årsbudget!$B24,'EU kostnader'!$D:$D,"Personal")*0.15)),0)))))</f>
        <v>0</v>
      </c>
      <c r="R24" s="61">
        <f>IF($N$4="Nei",0,(IF($A24="Norge",(ROUND(((SUMIFS('NO kostnader'!U:U,'NO kostnader'!$C:$C,Årsbudget!$B24,'NO kostnader'!$D:$D,"Personal")*0.15)),0)),(ROUND(((SUMIFS('EU kostnader'!L:L,'EU kostnader'!$C:$C,Årsbudget!$B24,'EU kostnader'!$D:$D,"Personal")*0.15)),0)))))</f>
        <v>0</v>
      </c>
      <c r="T24" s="61">
        <f>IF($U$4="Nei",0,(IF($A24="Norge",(ROUND(((SUMIFS('NO kostnader'!P:P,'NO kostnader'!$C:$C,Årsbudget!$B24,'NO kostnader'!$D:$D,"Personal")*0.06)),0)),(ROUND(((SUMIFS('EU kostnader'!G:G,'EU kostnader'!$C:$C,Årsbudget!$B24,'EU kostnader'!$D:$D,"Personal")*0.06)),0)))))</f>
        <v>0</v>
      </c>
      <c r="U24" s="61">
        <f>IF($U$4="Nei",0,(IF($A24="Norge",(ROUND(((SUMIFS('NO kostnader'!Q:Q,'NO kostnader'!$C:$C,Årsbudget!$B24,'NO kostnader'!$D:$D,"Personal")*0.06)),0)),(ROUND(((SUMIFS('EU kostnader'!H:H,'EU kostnader'!$C:$C,Årsbudget!$B24,'EU kostnader'!$D:$D,"Personal")*0.06)),0)))))</f>
        <v>0</v>
      </c>
      <c r="V24" s="61">
        <f>IF($U$4="Nei",0,(IF($A24="Norge",(ROUND(((SUMIFS('NO kostnader'!R:R,'NO kostnader'!$C:$C,Årsbudget!$B24,'NO kostnader'!$D:$D,"Personal")*0.06)),0)),(ROUND(((SUMIFS('EU kostnader'!I:I,'EU kostnader'!$C:$C,Årsbudget!$B24,'EU kostnader'!$D:$D,"Personal")*0.06)),0)))))</f>
        <v>0</v>
      </c>
      <c r="W24" s="61">
        <f>IF($U$4="Nei",0,(IF($A24="Norge",(ROUND(((SUMIFS('NO kostnader'!S:S,'NO kostnader'!$C:$C,Årsbudget!$B24,'NO kostnader'!$D:$D,"Personal")*0.06)),0)),(ROUND(((SUMIFS('EU kostnader'!J:J,'EU kostnader'!$C:$C,Årsbudget!$B24,'EU kostnader'!$D:$D,"Personal")*0.06)),0)))))</f>
        <v>0</v>
      </c>
      <c r="X24" s="61">
        <f>IF($U$4="Nei",0,(IF($A24="Norge",(ROUND(((SUMIFS('NO kostnader'!T:T,'NO kostnader'!$C:$C,Årsbudget!$B24,'NO kostnader'!$D:$D,"Personal")*0.06)),0)),(ROUND(((SUMIFS('EU kostnader'!K:K,'EU kostnader'!$C:$C,Årsbudget!$B24,'EU kostnader'!$D:$D,"Personal")*0.06)),0)))))</f>
        <v>0</v>
      </c>
      <c r="Y24" s="61">
        <f>IF($U$4="Nei",0,(IF($A24="Norge",(ROUND(((SUMIFS('NO kostnader'!U:U,'NO kostnader'!$C:$C,Årsbudget!$B24,'NO kostnader'!$D:$D,"Personal")*0.06)),0)),(ROUND(((SUMIFS('EU kostnader'!L:L,'EU kostnader'!$C:$C,Årsbudget!$B24,'EU kostnader'!$D:$D,"Personal")*0.06)),0)))))</f>
        <v>0</v>
      </c>
    </row>
    <row r="25" spans="1:25" x14ac:dyDescent="0.25">
      <c r="A25" s="56" t="str">
        <f>VLOOKUP(B25,'Set-up'!$BG$35:$BH$79,2,FALSE)</f>
        <v/>
      </c>
      <c r="B25" s="56" t="str">
        <f>IF('Set-up'!BG51="","",'Set-up'!BG51)</f>
        <v/>
      </c>
      <c r="C25" s="74" t="str">
        <f t="shared" si="5"/>
        <v/>
      </c>
      <c r="D25" s="49" t="str">
        <f>IF($B25="","",M25+T25+(IF($A25="Norge",(SUMIF('NO kostnader'!$C:$C,Årsbudget!$B25,'NO kostnader'!P:P)),(SUMIF('EU kostnader'!$C:$C,Årsbudget!$B25,'EU kostnader'!G:G)))))</f>
        <v/>
      </c>
      <c r="E25" s="49" t="str">
        <f>IF($B25="","",N25+U25+(IF($A25="Norge",(SUMIF('NO kostnader'!$C:$C,Årsbudget!$B25,'NO kostnader'!Q:Q)),(SUMIF('EU kostnader'!$C:$C,Årsbudget!$B25,'EU kostnader'!H:H)))))</f>
        <v/>
      </c>
      <c r="F25" s="49" t="str">
        <f>IF($B25="","",O25+V25+(IF($A25="Norge",(SUMIF('NO kostnader'!$C:$C,Årsbudget!$B25,'NO kostnader'!R:R)),(SUMIF('EU kostnader'!$C:$C,Årsbudget!$B25,'EU kostnader'!I:I)))))</f>
        <v/>
      </c>
      <c r="G25" s="49" t="str">
        <f>IF($B25="","",P25+W25+(IF($A25="Norge",(SUMIF('NO kostnader'!$C:$C,Årsbudget!$B25,'NO kostnader'!S:S)),(SUMIF('EU kostnader'!$C:$C,Årsbudget!$B25,'EU kostnader'!J:J)))))</f>
        <v/>
      </c>
      <c r="H25" s="49" t="str">
        <f>IF($B25="","",Q25+X25+(IF($A25="Norge",(SUMIF('NO kostnader'!$C:$C,Årsbudget!$B25,'NO kostnader'!T:T)),(SUMIF('EU kostnader'!$C:$C,Årsbudget!$B25,'EU kostnader'!K:K)))))</f>
        <v/>
      </c>
      <c r="I25" s="49" t="str">
        <f>IF($B25="","",R25+Y25+(IF($A25="Norge",(SUMIF('NO kostnader'!$C:$C,Årsbudget!$B25,'NO kostnader'!U:U)),(SUMIF('EU kostnader'!$C:$C,Årsbudget!$B25,'EU kostnader'!L:L)))))</f>
        <v/>
      </c>
      <c r="M25" s="61">
        <f>IF($N$4="Nei",0,(IF($A25="Norge",(ROUND(((SUMIFS('NO kostnader'!P:P,'NO kostnader'!$C:$C,Årsbudget!$B25,'NO kostnader'!$D:$D,"Personal")*0.15)),0)),(ROUND(((SUMIFS('EU kostnader'!G:G,'EU kostnader'!$C:$C,Årsbudget!$B25,'EU kostnader'!$D:$D,"Personal")*0.15)),0)))))</f>
        <v>0</v>
      </c>
      <c r="N25" s="61">
        <f>IF($N$4="Nei",0,(IF($A25="Norge",(ROUND(((SUMIFS('NO kostnader'!Q:Q,'NO kostnader'!$C:$C,Årsbudget!$B25,'NO kostnader'!$D:$D,"Personal")*0.15)),0)),(ROUND(((SUMIFS('EU kostnader'!H:H,'EU kostnader'!$C:$C,Årsbudget!$B25,'EU kostnader'!$D:$D,"Personal")*0.15)),0)))))</f>
        <v>0</v>
      </c>
      <c r="O25" s="61">
        <f>IF($N$4="Nei",0,(IF($A25="Norge",(ROUND(((SUMIFS('NO kostnader'!R:R,'NO kostnader'!$C:$C,Årsbudget!$B25,'NO kostnader'!$D:$D,"Personal")*0.15)),0)),(ROUND(((SUMIFS('EU kostnader'!I:I,'EU kostnader'!$C:$C,Årsbudget!$B25,'EU kostnader'!$D:$D,"Personal")*0.15)),0)))))</f>
        <v>0</v>
      </c>
      <c r="P25" s="61">
        <f>IF($N$4="Nei",0,(IF($A25="Norge",(ROUND(((SUMIFS('NO kostnader'!S:S,'NO kostnader'!$C:$C,Årsbudget!$B25,'NO kostnader'!$D:$D,"Personal")*0.15)),0)),(ROUND(((SUMIFS('EU kostnader'!J:J,'EU kostnader'!$C:$C,Årsbudget!$B25,'EU kostnader'!$D:$D,"Personal")*0.15)),0)))))</f>
        <v>0</v>
      </c>
      <c r="Q25" s="61">
        <f>IF($N$4="Nei",0,(IF($A25="Norge",(ROUND(((SUMIFS('NO kostnader'!T:T,'NO kostnader'!$C:$C,Årsbudget!$B25,'NO kostnader'!$D:$D,"Personal")*0.15)),0)),(ROUND(((SUMIFS('EU kostnader'!K:K,'EU kostnader'!$C:$C,Årsbudget!$B25,'EU kostnader'!$D:$D,"Personal")*0.15)),0)))))</f>
        <v>0</v>
      </c>
      <c r="R25" s="61">
        <f>IF($N$4="Nei",0,(IF($A25="Norge",(ROUND(((SUMIFS('NO kostnader'!U:U,'NO kostnader'!$C:$C,Årsbudget!$B25,'NO kostnader'!$D:$D,"Personal")*0.15)),0)),(ROUND(((SUMIFS('EU kostnader'!L:L,'EU kostnader'!$C:$C,Årsbudget!$B25,'EU kostnader'!$D:$D,"Personal")*0.15)),0)))))</f>
        <v>0</v>
      </c>
      <c r="T25" s="61">
        <f>IF($U$4="Nei",0,(IF($A25="Norge",(ROUND(((SUMIFS('NO kostnader'!P:P,'NO kostnader'!$C:$C,Årsbudget!$B25,'NO kostnader'!$D:$D,"Personal")*0.06)),0)),(ROUND(((SUMIFS('EU kostnader'!G:G,'EU kostnader'!$C:$C,Årsbudget!$B25,'EU kostnader'!$D:$D,"Personal")*0.06)),0)))))</f>
        <v>0</v>
      </c>
      <c r="U25" s="61">
        <f>IF($U$4="Nei",0,(IF($A25="Norge",(ROUND(((SUMIFS('NO kostnader'!Q:Q,'NO kostnader'!$C:$C,Årsbudget!$B25,'NO kostnader'!$D:$D,"Personal")*0.06)),0)),(ROUND(((SUMIFS('EU kostnader'!H:H,'EU kostnader'!$C:$C,Årsbudget!$B25,'EU kostnader'!$D:$D,"Personal")*0.06)),0)))))</f>
        <v>0</v>
      </c>
      <c r="V25" s="61">
        <f>IF($U$4="Nei",0,(IF($A25="Norge",(ROUND(((SUMIFS('NO kostnader'!R:R,'NO kostnader'!$C:$C,Årsbudget!$B25,'NO kostnader'!$D:$D,"Personal")*0.06)),0)),(ROUND(((SUMIFS('EU kostnader'!I:I,'EU kostnader'!$C:$C,Årsbudget!$B25,'EU kostnader'!$D:$D,"Personal")*0.06)),0)))))</f>
        <v>0</v>
      </c>
      <c r="W25" s="61">
        <f>IF($U$4="Nei",0,(IF($A25="Norge",(ROUND(((SUMIFS('NO kostnader'!S:S,'NO kostnader'!$C:$C,Årsbudget!$B25,'NO kostnader'!$D:$D,"Personal")*0.06)),0)),(ROUND(((SUMIFS('EU kostnader'!J:J,'EU kostnader'!$C:$C,Årsbudget!$B25,'EU kostnader'!$D:$D,"Personal")*0.06)),0)))))</f>
        <v>0</v>
      </c>
      <c r="X25" s="61">
        <f>IF($U$4="Nei",0,(IF($A25="Norge",(ROUND(((SUMIFS('NO kostnader'!T:T,'NO kostnader'!$C:$C,Årsbudget!$B25,'NO kostnader'!$D:$D,"Personal")*0.06)),0)),(ROUND(((SUMIFS('EU kostnader'!K:K,'EU kostnader'!$C:$C,Årsbudget!$B25,'EU kostnader'!$D:$D,"Personal")*0.06)),0)))))</f>
        <v>0</v>
      </c>
      <c r="Y25" s="61">
        <f>IF($U$4="Nei",0,(IF($A25="Norge",(ROUND(((SUMIFS('NO kostnader'!U:U,'NO kostnader'!$C:$C,Årsbudget!$B25,'NO kostnader'!$D:$D,"Personal")*0.06)),0)),(ROUND(((SUMIFS('EU kostnader'!L:L,'EU kostnader'!$C:$C,Årsbudget!$B25,'EU kostnader'!$D:$D,"Personal")*0.06)),0)))))</f>
        <v>0</v>
      </c>
    </row>
    <row r="26" spans="1:25" x14ac:dyDescent="0.25">
      <c r="A26" s="56" t="str">
        <f>VLOOKUP(B26,'Set-up'!$BG$35:$BH$79,2,FALSE)</f>
        <v/>
      </c>
      <c r="B26" s="56" t="str">
        <f>IF('Set-up'!BG52="","",'Set-up'!BG52)</f>
        <v/>
      </c>
      <c r="C26" s="74" t="str">
        <f t="shared" si="5"/>
        <v/>
      </c>
      <c r="D26" s="49" t="str">
        <f>IF($B26="","",M26+T26+(IF($A26="Norge",(SUMIF('NO kostnader'!$C:$C,Årsbudget!$B26,'NO kostnader'!P:P)),(SUMIF('EU kostnader'!$C:$C,Årsbudget!$B26,'EU kostnader'!G:G)))))</f>
        <v/>
      </c>
      <c r="E26" s="49" t="str">
        <f>IF($B26="","",N26+U26+(IF($A26="Norge",(SUMIF('NO kostnader'!$C:$C,Årsbudget!$B26,'NO kostnader'!Q:Q)),(SUMIF('EU kostnader'!$C:$C,Årsbudget!$B26,'EU kostnader'!H:H)))))</f>
        <v/>
      </c>
      <c r="F26" s="49" t="str">
        <f>IF($B26="","",O26+V26+(IF($A26="Norge",(SUMIF('NO kostnader'!$C:$C,Årsbudget!$B26,'NO kostnader'!R:R)),(SUMIF('EU kostnader'!$C:$C,Årsbudget!$B26,'EU kostnader'!I:I)))))</f>
        <v/>
      </c>
      <c r="G26" s="49" t="str">
        <f>IF($B26="","",P26+W26+(IF($A26="Norge",(SUMIF('NO kostnader'!$C:$C,Årsbudget!$B26,'NO kostnader'!S:S)),(SUMIF('EU kostnader'!$C:$C,Årsbudget!$B26,'EU kostnader'!J:J)))))</f>
        <v/>
      </c>
      <c r="H26" s="49" t="str">
        <f>IF($B26="","",Q26+X26+(IF($A26="Norge",(SUMIF('NO kostnader'!$C:$C,Årsbudget!$B26,'NO kostnader'!T:T)),(SUMIF('EU kostnader'!$C:$C,Årsbudget!$B26,'EU kostnader'!K:K)))))</f>
        <v/>
      </c>
      <c r="I26" s="49" t="str">
        <f>IF($B26="","",R26+Y26+(IF($A26="Norge",(SUMIF('NO kostnader'!$C:$C,Årsbudget!$B26,'NO kostnader'!U:U)),(SUMIF('EU kostnader'!$C:$C,Årsbudget!$B26,'EU kostnader'!L:L)))))</f>
        <v/>
      </c>
      <c r="M26" s="61">
        <f>IF($N$4="Nei",0,(IF($A26="Norge",(ROUND(((SUMIFS('NO kostnader'!P:P,'NO kostnader'!$C:$C,Årsbudget!$B26,'NO kostnader'!$D:$D,"Personal")*0.15)),0)),(ROUND(((SUMIFS('EU kostnader'!G:G,'EU kostnader'!$C:$C,Årsbudget!$B26,'EU kostnader'!$D:$D,"Personal")*0.15)),0)))))</f>
        <v>0</v>
      </c>
      <c r="N26" s="61">
        <f>IF($N$4="Nei",0,(IF($A26="Norge",(ROUND(((SUMIFS('NO kostnader'!Q:Q,'NO kostnader'!$C:$C,Årsbudget!$B26,'NO kostnader'!$D:$D,"Personal")*0.15)),0)),(ROUND(((SUMIFS('EU kostnader'!H:H,'EU kostnader'!$C:$C,Årsbudget!$B26,'EU kostnader'!$D:$D,"Personal")*0.15)),0)))))</f>
        <v>0</v>
      </c>
      <c r="O26" s="61">
        <f>IF($N$4="Nei",0,(IF($A26="Norge",(ROUND(((SUMIFS('NO kostnader'!R:R,'NO kostnader'!$C:$C,Årsbudget!$B26,'NO kostnader'!$D:$D,"Personal")*0.15)),0)),(ROUND(((SUMIFS('EU kostnader'!I:I,'EU kostnader'!$C:$C,Årsbudget!$B26,'EU kostnader'!$D:$D,"Personal")*0.15)),0)))))</f>
        <v>0</v>
      </c>
      <c r="P26" s="61">
        <f>IF($N$4="Nei",0,(IF($A26="Norge",(ROUND(((SUMIFS('NO kostnader'!S:S,'NO kostnader'!$C:$C,Årsbudget!$B26,'NO kostnader'!$D:$D,"Personal")*0.15)),0)),(ROUND(((SUMIFS('EU kostnader'!J:J,'EU kostnader'!$C:$C,Årsbudget!$B26,'EU kostnader'!$D:$D,"Personal")*0.15)),0)))))</f>
        <v>0</v>
      </c>
      <c r="Q26" s="61">
        <f>IF($N$4="Nei",0,(IF($A26="Norge",(ROUND(((SUMIFS('NO kostnader'!T:T,'NO kostnader'!$C:$C,Årsbudget!$B26,'NO kostnader'!$D:$D,"Personal")*0.15)),0)),(ROUND(((SUMIFS('EU kostnader'!K:K,'EU kostnader'!$C:$C,Årsbudget!$B26,'EU kostnader'!$D:$D,"Personal")*0.15)),0)))))</f>
        <v>0</v>
      </c>
      <c r="R26" s="61">
        <f>IF($N$4="Nei",0,(IF($A26="Norge",(ROUND(((SUMIFS('NO kostnader'!U:U,'NO kostnader'!$C:$C,Årsbudget!$B26,'NO kostnader'!$D:$D,"Personal")*0.15)),0)),(ROUND(((SUMIFS('EU kostnader'!L:L,'EU kostnader'!$C:$C,Årsbudget!$B26,'EU kostnader'!$D:$D,"Personal")*0.15)),0)))))</f>
        <v>0</v>
      </c>
      <c r="T26" s="61">
        <f>IF($U$4="Nei",0,(IF($A26="Norge",(ROUND(((SUMIFS('NO kostnader'!P:P,'NO kostnader'!$C:$C,Årsbudget!$B26,'NO kostnader'!$D:$D,"Personal")*0.06)),0)),(ROUND(((SUMIFS('EU kostnader'!G:G,'EU kostnader'!$C:$C,Årsbudget!$B26,'EU kostnader'!$D:$D,"Personal")*0.06)),0)))))</f>
        <v>0</v>
      </c>
      <c r="U26" s="61">
        <f>IF($U$4="Nei",0,(IF($A26="Norge",(ROUND(((SUMIFS('NO kostnader'!Q:Q,'NO kostnader'!$C:$C,Årsbudget!$B26,'NO kostnader'!$D:$D,"Personal")*0.06)),0)),(ROUND(((SUMIFS('EU kostnader'!H:H,'EU kostnader'!$C:$C,Årsbudget!$B26,'EU kostnader'!$D:$D,"Personal")*0.06)),0)))))</f>
        <v>0</v>
      </c>
      <c r="V26" s="61">
        <f>IF($U$4="Nei",0,(IF($A26="Norge",(ROUND(((SUMIFS('NO kostnader'!R:R,'NO kostnader'!$C:$C,Årsbudget!$B26,'NO kostnader'!$D:$D,"Personal")*0.06)),0)),(ROUND(((SUMIFS('EU kostnader'!I:I,'EU kostnader'!$C:$C,Årsbudget!$B26,'EU kostnader'!$D:$D,"Personal")*0.06)),0)))))</f>
        <v>0</v>
      </c>
      <c r="W26" s="61">
        <f>IF($U$4="Nei",0,(IF($A26="Norge",(ROUND(((SUMIFS('NO kostnader'!S:S,'NO kostnader'!$C:$C,Årsbudget!$B26,'NO kostnader'!$D:$D,"Personal")*0.06)),0)),(ROUND(((SUMIFS('EU kostnader'!J:J,'EU kostnader'!$C:$C,Årsbudget!$B26,'EU kostnader'!$D:$D,"Personal")*0.06)),0)))))</f>
        <v>0</v>
      </c>
      <c r="X26" s="61">
        <f>IF($U$4="Nei",0,(IF($A26="Norge",(ROUND(((SUMIFS('NO kostnader'!T:T,'NO kostnader'!$C:$C,Årsbudget!$B26,'NO kostnader'!$D:$D,"Personal")*0.06)),0)),(ROUND(((SUMIFS('EU kostnader'!K:K,'EU kostnader'!$C:$C,Årsbudget!$B26,'EU kostnader'!$D:$D,"Personal")*0.06)),0)))))</f>
        <v>0</v>
      </c>
      <c r="Y26" s="61">
        <f>IF($U$4="Nei",0,(IF($A26="Norge",(ROUND(((SUMIFS('NO kostnader'!U:U,'NO kostnader'!$C:$C,Årsbudget!$B26,'NO kostnader'!$D:$D,"Personal")*0.06)),0)),(ROUND(((SUMIFS('EU kostnader'!L:L,'EU kostnader'!$C:$C,Årsbudget!$B26,'EU kostnader'!$D:$D,"Personal")*0.06)),0)))))</f>
        <v>0</v>
      </c>
    </row>
    <row r="27" spans="1:25" x14ac:dyDescent="0.25">
      <c r="A27" s="56" t="str">
        <f>VLOOKUP(B27,'Set-up'!$BG$35:$BH$79,2,FALSE)</f>
        <v/>
      </c>
      <c r="B27" s="56" t="str">
        <f>IF('Set-up'!BG53="","",'Set-up'!BG53)</f>
        <v/>
      </c>
      <c r="C27" s="74" t="str">
        <f t="shared" si="5"/>
        <v/>
      </c>
      <c r="D27" s="49" t="str">
        <f>IF($B27="","",M27+T27+(IF($A27="Norge",(SUMIF('NO kostnader'!$C:$C,Årsbudget!$B27,'NO kostnader'!P:P)),(SUMIF('EU kostnader'!$C:$C,Årsbudget!$B27,'EU kostnader'!G:G)))))</f>
        <v/>
      </c>
      <c r="E27" s="49" t="str">
        <f>IF($B27="","",N27+U27+(IF($A27="Norge",(SUMIF('NO kostnader'!$C:$C,Årsbudget!$B27,'NO kostnader'!Q:Q)),(SUMIF('EU kostnader'!$C:$C,Årsbudget!$B27,'EU kostnader'!H:H)))))</f>
        <v/>
      </c>
      <c r="F27" s="49" t="str">
        <f>IF($B27="","",O27+V27+(IF($A27="Norge",(SUMIF('NO kostnader'!$C:$C,Årsbudget!$B27,'NO kostnader'!R:R)),(SUMIF('EU kostnader'!$C:$C,Årsbudget!$B27,'EU kostnader'!I:I)))))</f>
        <v/>
      </c>
      <c r="G27" s="49" t="str">
        <f>IF($B27="","",P27+W27+(IF($A27="Norge",(SUMIF('NO kostnader'!$C:$C,Årsbudget!$B27,'NO kostnader'!S:S)),(SUMIF('EU kostnader'!$C:$C,Årsbudget!$B27,'EU kostnader'!J:J)))))</f>
        <v/>
      </c>
      <c r="H27" s="49" t="str">
        <f>IF($B27="","",Q27+X27+(IF($A27="Norge",(SUMIF('NO kostnader'!$C:$C,Årsbudget!$B27,'NO kostnader'!T:T)),(SUMIF('EU kostnader'!$C:$C,Årsbudget!$B27,'EU kostnader'!K:K)))))</f>
        <v/>
      </c>
      <c r="I27" s="49" t="str">
        <f>IF($B27="","",R27+Y27+(IF($A27="Norge",(SUMIF('NO kostnader'!$C:$C,Årsbudget!$B27,'NO kostnader'!U:U)),(SUMIF('EU kostnader'!$C:$C,Årsbudget!$B27,'EU kostnader'!L:L)))))</f>
        <v/>
      </c>
      <c r="M27" s="61">
        <f>IF($N$4="Nei",0,(IF($A27="Norge",(ROUND(((SUMIFS('NO kostnader'!P:P,'NO kostnader'!$C:$C,Årsbudget!$B27,'NO kostnader'!$D:$D,"Personal")*0.15)),0)),(ROUND(((SUMIFS('EU kostnader'!G:G,'EU kostnader'!$C:$C,Årsbudget!$B27,'EU kostnader'!$D:$D,"Personal")*0.15)),0)))))</f>
        <v>0</v>
      </c>
      <c r="N27" s="61">
        <f>IF($N$4="Nei",0,(IF($A27="Norge",(ROUND(((SUMIFS('NO kostnader'!Q:Q,'NO kostnader'!$C:$C,Årsbudget!$B27,'NO kostnader'!$D:$D,"Personal")*0.15)),0)),(ROUND(((SUMIFS('EU kostnader'!H:H,'EU kostnader'!$C:$C,Årsbudget!$B27,'EU kostnader'!$D:$D,"Personal")*0.15)),0)))))</f>
        <v>0</v>
      </c>
      <c r="O27" s="61">
        <f>IF($N$4="Nei",0,(IF($A27="Norge",(ROUND(((SUMIFS('NO kostnader'!R:R,'NO kostnader'!$C:$C,Årsbudget!$B27,'NO kostnader'!$D:$D,"Personal")*0.15)),0)),(ROUND(((SUMIFS('EU kostnader'!I:I,'EU kostnader'!$C:$C,Årsbudget!$B27,'EU kostnader'!$D:$D,"Personal")*0.15)),0)))))</f>
        <v>0</v>
      </c>
      <c r="P27" s="61">
        <f>IF($N$4="Nei",0,(IF($A27="Norge",(ROUND(((SUMIFS('NO kostnader'!S:S,'NO kostnader'!$C:$C,Årsbudget!$B27,'NO kostnader'!$D:$D,"Personal")*0.15)),0)),(ROUND(((SUMIFS('EU kostnader'!J:J,'EU kostnader'!$C:$C,Årsbudget!$B27,'EU kostnader'!$D:$D,"Personal")*0.15)),0)))))</f>
        <v>0</v>
      </c>
      <c r="Q27" s="61">
        <f>IF($N$4="Nei",0,(IF($A27="Norge",(ROUND(((SUMIFS('NO kostnader'!T:T,'NO kostnader'!$C:$C,Årsbudget!$B27,'NO kostnader'!$D:$D,"Personal")*0.15)),0)),(ROUND(((SUMIFS('EU kostnader'!K:K,'EU kostnader'!$C:$C,Årsbudget!$B27,'EU kostnader'!$D:$D,"Personal")*0.15)),0)))))</f>
        <v>0</v>
      </c>
      <c r="R27" s="61">
        <f>IF($N$4="Nei",0,(IF($A27="Norge",(ROUND(((SUMIFS('NO kostnader'!U:U,'NO kostnader'!$C:$C,Årsbudget!$B27,'NO kostnader'!$D:$D,"Personal")*0.15)),0)),(ROUND(((SUMIFS('EU kostnader'!L:L,'EU kostnader'!$C:$C,Årsbudget!$B27,'EU kostnader'!$D:$D,"Personal")*0.15)),0)))))</f>
        <v>0</v>
      </c>
      <c r="T27" s="61">
        <f>IF($U$4="Nei",0,(IF($A27="Norge",(ROUND(((SUMIFS('NO kostnader'!P:P,'NO kostnader'!$C:$C,Årsbudget!$B27,'NO kostnader'!$D:$D,"Personal")*0.06)),0)),(ROUND(((SUMIFS('EU kostnader'!G:G,'EU kostnader'!$C:$C,Årsbudget!$B27,'EU kostnader'!$D:$D,"Personal")*0.06)),0)))))</f>
        <v>0</v>
      </c>
      <c r="U27" s="61">
        <f>IF($U$4="Nei",0,(IF($A27="Norge",(ROUND(((SUMIFS('NO kostnader'!Q:Q,'NO kostnader'!$C:$C,Årsbudget!$B27,'NO kostnader'!$D:$D,"Personal")*0.06)),0)),(ROUND(((SUMIFS('EU kostnader'!H:H,'EU kostnader'!$C:$C,Årsbudget!$B27,'EU kostnader'!$D:$D,"Personal")*0.06)),0)))))</f>
        <v>0</v>
      </c>
      <c r="V27" s="61">
        <f>IF($U$4="Nei",0,(IF($A27="Norge",(ROUND(((SUMIFS('NO kostnader'!R:R,'NO kostnader'!$C:$C,Årsbudget!$B27,'NO kostnader'!$D:$D,"Personal")*0.06)),0)),(ROUND(((SUMIFS('EU kostnader'!I:I,'EU kostnader'!$C:$C,Årsbudget!$B27,'EU kostnader'!$D:$D,"Personal")*0.06)),0)))))</f>
        <v>0</v>
      </c>
      <c r="W27" s="61">
        <f>IF($U$4="Nei",0,(IF($A27="Norge",(ROUND(((SUMIFS('NO kostnader'!S:S,'NO kostnader'!$C:$C,Årsbudget!$B27,'NO kostnader'!$D:$D,"Personal")*0.06)),0)),(ROUND(((SUMIFS('EU kostnader'!J:J,'EU kostnader'!$C:$C,Årsbudget!$B27,'EU kostnader'!$D:$D,"Personal")*0.06)),0)))))</f>
        <v>0</v>
      </c>
      <c r="X27" s="61">
        <f>IF($U$4="Nei",0,(IF($A27="Norge",(ROUND(((SUMIFS('NO kostnader'!T:T,'NO kostnader'!$C:$C,Årsbudget!$B27,'NO kostnader'!$D:$D,"Personal")*0.06)),0)),(ROUND(((SUMIFS('EU kostnader'!K:K,'EU kostnader'!$C:$C,Årsbudget!$B27,'EU kostnader'!$D:$D,"Personal")*0.06)),0)))))</f>
        <v>0</v>
      </c>
      <c r="Y27" s="61">
        <f>IF($U$4="Nei",0,(IF($A27="Norge",(ROUND(((SUMIFS('NO kostnader'!U:U,'NO kostnader'!$C:$C,Årsbudget!$B27,'NO kostnader'!$D:$D,"Personal")*0.06)),0)),(ROUND(((SUMIFS('EU kostnader'!L:L,'EU kostnader'!$C:$C,Årsbudget!$B27,'EU kostnader'!$D:$D,"Personal")*0.06)),0)))))</f>
        <v>0</v>
      </c>
    </row>
    <row r="28" spans="1:25" x14ac:dyDescent="0.25">
      <c r="A28" s="56" t="str">
        <f>VLOOKUP(B28,'Set-up'!$BG$35:$BH$79,2,FALSE)</f>
        <v/>
      </c>
      <c r="B28" s="56" t="str">
        <f>IF('Set-up'!BG54="","",'Set-up'!BG54)</f>
        <v/>
      </c>
      <c r="C28" s="74" t="str">
        <f t="shared" si="5"/>
        <v/>
      </c>
      <c r="D28" s="49" t="str">
        <f>IF($B28="","",M28+T28+(IF($A28="Norge",(SUMIF('NO kostnader'!$C:$C,Årsbudget!$B28,'NO kostnader'!P:P)),(SUMIF('EU kostnader'!$C:$C,Årsbudget!$B28,'EU kostnader'!G:G)))))</f>
        <v/>
      </c>
      <c r="E28" s="49" t="str">
        <f>IF($B28="","",N28+U28+(IF($A28="Norge",(SUMIF('NO kostnader'!$C:$C,Årsbudget!$B28,'NO kostnader'!Q:Q)),(SUMIF('EU kostnader'!$C:$C,Årsbudget!$B28,'EU kostnader'!H:H)))))</f>
        <v/>
      </c>
      <c r="F28" s="49" t="str">
        <f>IF($B28="","",O28+V28+(IF($A28="Norge",(SUMIF('NO kostnader'!$C:$C,Årsbudget!$B28,'NO kostnader'!R:R)),(SUMIF('EU kostnader'!$C:$C,Årsbudget!$B28,'EU kostnader'!I:I)))))</f>
        <v/>
      </c>
      <c r="G28" s="49" t="str">
        <f>IF($B28="","",P28+W28+(IF($A28="Norge",(SUMIF('NO kostnader'!$C:$C,Årsbudget!$B28,'NO kostnader'!S:S)),(SUMIF('EU kostnader'!$C:$C,Årsbudget!$B28,'EU kostnader'!J:J)))))</f>
        <v/>
      </c>
      <c r="H28" s="49" t="str">
        <f>IF($B28="","",Q28+X28+(IF($A28="Norge",(SUMIF('NO kostnader'!$C:$C,Årsbudget!$B28,'NO kostnader'!T:T)),(SUMIF('EU kostnader'!$C:$C,Årsbudget!$B28,'EU kostnader'!K:K)))))</f>
        <v/>
      </c>
      <c r="I28" s="49" t="str">
        <f>IF($B28="","",R28+Y28+(IF($A28="Norge",(SUMIF('NO kostnader'!$C:$C,Årsbudget!$B28,'NO kostnader'!U:U)),(SUMIF('EU kostnader'!$C:$C,Årsbudget!$B28,'EU kostnader'!L:L)))))</f>
        <v/>
      </c>
      <c r="M28" s="61">
        <f>IF($N$4="Nei",0,(IF($A28="Norge",(ROUND(((SUMIFS('NO kostnader'!P:P,'NO kostnader'!$C:$C,Årsbudget!$B28,'NO kostnader'!$D:$D,"Personal")*0.15)),0)),(ROUND(((SUMIFS('EU kostnader'!G:G,'EU kostnader'!$C:$C,Årsbudget!$B28,'EU kostnader'!$D:$D,"Personal")*0.15)),0)))))</f>
        <v>0</v>
      </c>
      <c r="N28" s="61">
        <f>IF($N$4="Nei",0,(IF($A28="Norge",(ROUND(((SUMIFS('NO kostnader'!Q:Q,'NO kostnader'!$C:$C,Årsbudget!$B28,'NO kostnader'!$D:$D,"Personal")*0.15)),0)),(ROUND(((SUMIFS('EU kostnader'!H:H,'EU kostnader'!$C:$C,Årsbudget!$B28,'EU kostnader'!$D:$D,"Personal")*0.15)),0)))))</f>
        <v>0</v>
      </c>
      <c r="O28" s="61">
        <f>IF($N$4="Nei",0,(IF($A28="Norge",(ROUND(((SUMIFS('NO kostnader'!R:R,'NO kostnader'!$C:$C,Årsbudget!$B28,'NO kostnader'!$D:$D,"Personal")*0.15)),0)),(ROUND(((SUMIFS('EU kostnader'!I:I,'EU kostnader'!$C:$C,Årsbudget!$B28,'EU kostnader'!$D:$D,"Personal")*0.15)),0)))))</f>
        <v>0</v>
      </c>
      <c r="P28" s="61">
        <f>IF($N$4="Nei",0,(IF($A28="Norge",(ROUND(((SUMIFS('NO kostnader'!S:S,'NO kostnader'!$C:$C,Årsbudget!$B28,'NO kostnader'!$D:$D,"Personal")*0.15)),0)),(ROUND(((SUMIFS('EU kostnader'!J:J,'EU kostnader'!$C:$C,Årsbudget!$B28,'EU kostnader'!$D:$D,"Personal")*0.15)),0)))))</f>
        <v>0</v>
      </c>
      <c r="Q28" s="61">
        <f>IF($N$4="Nei",0,(IF($A28="Norge",(ROUND(((SUMIFS('NO kostnader'!T:T,'NO kostnader'!$C:$C,Årsbudget!$B28,'NO kostnader'!$D:$D,"Personal")*0.15)),0)),(ROUND(((SUMIFS('EU kostnader'!K:K,'EU kostnader'!$C:$C,Årsbudget!$B28,'EU kostnader'!$D:$D,"Personal")*0.15)),0)))))</f>
        <v>0</v>
      </c>
      <c r="R28" s="61">
        <f>IF($N$4="Nei",0,(IF($A28="Norge",(ROUND(((SUMIFS('NO kostnader'!U:U,'NO kostnader'!$C:$C,Årsbudget!$B28,'NO kostnader'!$D:$D,"Personal")*0.15)),0)),(ROUND(((SUMIFS('EU kostnader'!L:L,'EU kostnader'!$C:$C,Årsbudget!$B28,'EU kostnader'!$D:$D,"Personal")*0.15)),0)))))</f>
        <v>0</v>
      </c>
      <c r="T28" s="61">
        <f>IF($U$4="Nei",0,(IF($A28="Norge",(ROUND(((SUMIFS('NO kostnader'!P:P,'NO kostnader'!$C:$C,Årsbudget!$B28,'NO kostnader'!$D:$D,"Personal")*0.06)),0)),(ROUND(((SUMIFS('EU kostnader'!G:G,'EU kostnader'!$C:$C,Årsbudget!$B28,'EU kostnader'!$D:$D,"Personal")*0.06)),0)))))</f>
        <v>0</v>
      </c>
      <c r="U28" s="61">
        <f>IF($U$4="Nei",0,(IF($A28="Norge",(ROUND(((SUMIFS('NO kostnader'!Q:Q,'NO kostnader'!$C:$C,Årsbudget!$B28,'NO kostnader'!$D:$D,"Personal")*0.06)),0)),(ROUND(((SUMIFS('EU kostnader'!H:H,'EU kostnader'!$C:$C,Årsbudget!$B28,'EU kostnader'!$D:$D,"Personal")*0.06)),0)))))</f>
        <v>0</v>
      </c>
      <c r="V28" s="61">
        <f>IF($U$4="Nei",0,(IF($A28="Norge",(ROUND(((SUMIFS('NO kostnader'!R:R,'NO kostnader'!$C:$C,Årsbudget!$B28,'NO kostnader'!$D:$D,"Personal")*0.06)),0)),(ROUND(((SUMIFS('EU kostnader'!I:I,'EU kostnader'!$C:$C,Årsbudget!$B28,'EU kostnader'!$D:$D,"Personal")*0.06)),0)))))</f>
        <v>0</v>
      </c>
      <c r="W28" s="61">
        <f>IF($U$4="Nei",0,(IF($A28="Norge",(ROUND(((SUMIFS('NO kostnader'!S:S,'NO kostnader'!$C:$C,Årsbudget!$B28,'NO kostnader'!$D:$D,"Personal")*0.06)),0)),(ROUND(((SUMIFS('EU kostnader'!J:J,'EU kostnader'!$C:$C,Årsbudget!$B28,'EU kostnader'!$D:$D,"Personal")*0.06)),0)))))</f>
        <v>0</v>
      </c>
      <c r="X28" s="61">
        <f>IF($U$4="Nei",0,(IF($A28="Norge",(ROUND(((SUMIFS('NO kostnader'!T:T,'NO kostnader'!$C:$C,Årsbudget!$B28,'NO kostnader'!$D:$D,"Personal")*0.06)),0)),(ROUND(((SUMIFS('EU kostnader'!K:K,'EU kostnader'!$C:$C,Årsbudget!$B28,'EU kostnader'!$D:$D,"Personal")*0.06)),0)))))</f>
        <v>0</v>
      </c>
      <c r="Y28" s="61">
        <f>IF($U$4="Nei",0,(IF($A28="Norge",(ROUND(((SUMIFS('NO kostnader'!U:U,'NO kostnader'!$C:$C,Årsbudget!$B28,'NO kostnader'!$D:$D,"Personal")*0.06)),0)),(ROUND(((SUMIFS('EU kostnader'!L:L,'EU kostnader'!$C:$C,Årsbudget!$B28,'EU kostnader'!$D:$D,"Personal")*0.06)),0)))))</f>
        <v>0</v>
      </c>
    </row>
    <row r="29" spans="1:25" x14ac:dyDescent="0.25">
      <c r="A29" s="56" t="str">
        <f>VLOOKUP(B29,'Set-up'!$BG$35:$BH$79,2,FALSE)</f>
        <v/>
      </c>
      <c r="B29" s="56" t="str">
        <f>IF('Set-up'!BG55="","",'Set-up'!BG55)</f>
        <v/>
      </c>
      <c r="C29" s="74" t="str">
        <f t="shared" si="5"/>
        <v/>
      </c>
      <c r="D29" s="49" t="str">
        <f>IF($B29="","",M29+T29+(IF($A29="Norge",(SUMIF('NO kostnader'!$C:$C,Årsbudget!$B29,'NO kostnader'!P:P)),(SUMIF('EU kostnader'!$C:$C,Årsbudget!$B29,'EU kostnader'!G:G)))))</f>
        <v/>
      </c>
      <c r="E29" s="49" t="str">
        <f>IF($B29="","",N29+U29+(IF($A29="Norge",(SUMIF('NO kostnader'!$C:$C,Årsbudget!$B29,'NO kostnader'!Q:Q)),(SUMIF('EU kostnader'!$C:$C,Årsbudget!$B29,'EU kostnader'!H:H)))))</f>
        <v/>
      </c>
      <c r="F29" s="49" t="str">
        <f>IF($B29="","",O29+V29+(IF($A29="Norge",(SUMIF('NO kostnader'!$C:$C,Årsbudget!$B29,'NO kostnader'!R:R)),(SUMIF('EU kostnader'!$C:$C,Årsbudget!$B29,'EU kostnader'!I:I)))))</f>
        <v/>
      </c>
      <c r="G29" s="49" t="str">
        <f>IF($B29="","",P29+W29+(IF($A29="Norge",(SUMIF('NO kostnader'!$C:$C,Årsbudget!$B29,'NO kostnader'!S:S)),(SUMIF('EU kostnader'!$C:$C,Årsbudget!$B29,'EU kostnader'!J:J)))))</f>
        <v/>
      </c>
      <c r="H29" s="49" t="str">
        <f>IF($B29="","",Q29+X29+(IF($A29="Norge",(SUMIF('NO kostnader'!$C:$C,Årsbudget!$B29,'NO kostnader'!T:T)),(SUMIF('EU kostnader'!$C:$C,Årsbudget!$B29,'EU kostnader'!K:K)))))</f>
        <v/>
      </c>
      <c r="I29" s="49" t="str">
        <f>IF($B29="","",R29+Y29+(IF($A29="Norge",(SUMIF('NO kostnader'!$C:$C,Årsbudget!$B29,'NO kostnader'!U:U)),(SUMIF('EU kostnader'!$C:$C,Årsbudget!$B29,'EU kostnader'!L:L)))))</f>
        <v/>
      </c>
      <c r="M29" s="61">
        <f>IF($N$4="Nei",0,(IF($A29="Norge",(ROUND(((SUMIFS('NO kostnader'!P:P,'NO kostnader'!$C:$C,Årsbudget!$B29,'NO kostnader'!$D:$D,"Personal")*0.15)),0)),(ROUND(((SUMIFS('EU kostnader'!G:G,'EU kostnader'!$C:$C,Årsbudget!$B29,'EU kostnader'!$D:$D,"Personal")*0.15)),0)))))</f>
        <v>0</v>
      </c>
      <c r="N29" s="61">
        <f>IF($N$4="Nei",0,(IF($A29="Norge",(ROUND(((SUMIFS('NO kostnader'!Q:Q,'NO kostnader'!$C:$C,Årsbudget!$B29,'NO kostnader'!$D:$D,"Personal")*0.15)),0)),(ROUND(((SUMIFS('EU kostnader'!H:H,'EU kostnader'!$C:$C,Årsbudget!$B29,'EU kostnader'!$D:$D,"Personal")*0.15)),0)))))</f>
        <v>0</v>
      </c>
      <c r="O29" s="61">
        <f>IF($N$4="Nei",0,(IF($A29="Norge",(ROUND(((SUMIFS('NO kostnader'!R:R,'NO kostnader'!$C:$C,Årsbudget!$B29,'NO kostnader'!$D:$D,"Personal")*0.15)),0)),(ROUND(((SUMIFS('EU kostnader'!I:I,'EU kostnader'!$C:$C,Årsbudget!$B29,'EU kostnader'!$D:$D,"Personal")*0.15)),0)))))</f>
        <v>0</v>
      </c>
      <c r="P29" s="61">
        <f>IF($N$4="Nei",0,(IF($A29="Norge",(ROUND(((SUMIFS('NO kostnader'!S:S,'NO kostnader'!$C:$C,Årsbudget!$B29,'NO kostnader'!$D:$D,"Personal")*0.15)),0)),(ROUND(((SUMIFS('EU kostnader'!J:J,'EU kostnader'!$C:$C,Årsbudget!$B29,'EU kostnader'!$D:$D,"Personal")*0.15)),0)))))</f>
        <v>0</v>
      </c>
      <c r="Q29" s="61">
        <f>IF($N$4="Nei",0,(IF($A29="Norge",(ROUND(((SUMIFS('NO kostnader'!T:T,'NO kostnader'!$C:$C,Årsbudget!$B29,'NO kostnader'!$D:$D,"Personal")*0.15)),0)),(ROUND(((SUMIFS('EU kostnader'!K:K,'EU kostnader'!$C:$C,Årsbudget!$B29,'EU kostnader'!$D:$D,"Personal")*0.15)),0)))))</f>
        <v>0</v>
      </c>
      <c r="R29" s="61">
        <f>IF($N$4="Nei",0,(IF($A29="Norge",(ROUND(((SUMIFS('NO kostnader'!U:U,'NO kostnader'!$C:$C,Årsbudget!$B29,'NO kostnader'!$D:$D,"Personal")*0.15)),0)),(ROUND(((SUMIFS('EU kostnader'!L:L,'EU kostnader'!$C:$C,Årsbudget!$B29,'EU kostnader'!$D:$D,"Personal")*0.15)),0)))))</f>
        <v>0</v>
      </c>
      <c r="T29" s="61">
        <f>IF($U$4="Nei",0,(IF($A29="Norge",(ROUND(((SUMIFS('NO kostnader'!P:P,'NO kostnader'!$C:$C,Årsbudget!$B29,'NO kostnader'!$D:$D,"Personal")*0.06)),0)),(ROUND(((SUMIFS('EU kostnader'!G:G,'EU kostnader'!$C:$C,Årsbudget!$B29,'EU kostnader'!$D:$D,"Personal")*0.06)),0)))))</f>
        <v>0</v>
      </c>
      <c r="U29" s="61">
        <f>IF($U$4="Nei",0,(IF($A29="Norge",(ROUND(((SUMIFS('NO kostnader'!Q:Q,'NO kostnader'!$C:$C,Årsbudget!$B29,'NO kostnader'!$D:$D,"Personal")*0.06)),0)),(ROUND(((SUMIFS('EU kostnader'!H:H,'EU kostnader'!$C:$C,Årsbudget!$B29,'EU kostnader'!$D:$D,"Personal")*0.06)),0)))))</f>
        <v>0</v>
      </c>
      <c r="V29" s="61">
        <f>IF($U$4="Nei",0,(IF($A29="Norge",(ROUND(((SUMIFS('NO kostnader'!R:R,'NO kostnader'!$C:$C,Årsbudget!$B29,'NO kostnader'!$D:$D,"Personal")*0.06)),0)),(ROUND(((SUMIFS('EU kostnader'!I:I,'EU kostnader'!$C:$C,Årsbudget!$B29,'EU kostnader'!$D:$D,"Personal")*0.06)),0)))))</f>
        <v>0</v>
      </c>
      <c r="W29" s="61">
        <f>IF($U$4="Nei",0,(IF($A29="Norge",(ROUND(((SUMIFS('NO kostnader'!S:S,'NO kostnader'!$C:$C,Årsbudget!$B29,'NO kostnader'!$D:$D,"Personal")*0.06)),0)),(ROUND(((SUMIFS('EU kostnader'!J:J,'EU kostnader'!$C:$C,Årsbudget!$B29,'EU kostnader'!$D:$D,"Personal")*0.06)),0)))))</f>
        <v>0</v>
      </c>
      <c r="X29" s="61">
        <f>IF($U$4="Nei",0,(IF($A29="Norge",(ROUND(((SUMIFS('NO kostnader'!T:T,'NO kostnader'!$C:$C,Årsbudget!$B29,'NO kostnader'!$D:$D,"Personal")*0.06)),0)),(ROUND(((SUMIFS('EU kostnader'!K:K,'EU kostnader'!$C:$C,Årsbudget!$B29,'EU kostnader'!$D:$D,"Personal")*0.06)),0)))))</f>
        <v>0</v>
      </c>
      <c r="Y29" s="61">
        <f>IF($U$4="Nei",0,(IF($A29="Norge",(ROUND(((SUMIFS('NO kostnader'!U:U,'NO kostnader'!$C:$C,Årsbudget!$B29,'NO kostnader'!$D:$D,"Personal")*0.06)),0)),(ROUND(((SUMIFS('EU kostnader'!L:L,'EU kostnader'!$C:$C,Årsbudget!$B29,'EU kostnader'!$D:$D,"Personal")*0.06)),0)))))</f>
        <v>0</v>
      </c>
    </row>
    <row r="30" spans="1:25" x14ac:dyDescent="0.25">
      <c r="A30" s="56" t="str">
        <f>VLOOKUP(B30,'Set-up'!$BG$35:$BH$79,2,FALSE)</f>
        <v/>
      </c>
      <c r="B30" s="56" t="str">
        <f>IF('Set-up'!BG56="","",'Set-up'!BG56)</f>
        <v/>
      </c>
      <c r="C30" s="74" t="str">
        <f t="shared" si="5"/>
        <v/>
      </c>
      <c r="D30" s="49" t="str">
        <f>IF($B30="","",M30+T30+(IF($A30="Norge",(SUMIF('NO kostnader'!$C:$C,Årsbudget!$B30,'NO kostnader'!P:P)),(SUMIF('EU kostnader'!$C:$C,Årsbudget!$B30,'EU kostnader'!G:G)))))</f>
        <v/>
      </c>
      <c r="E30" s="49" t="str">
        <f>IF($B30="","",N30+U30+(IF($A30="Norge",(SUMIF('NO kostnader'!$C:$C,Årsbudget!$B30,'NO kostnader'!Q:Q)),(SUMIF('EU kostnader'!$C:$C,Årsbudget!$B30,'EU kostnader'!H:H)))))</f>
        <v/>
      </c>
      <c r="F30" s="49" t="str">
        <f>IF($B30="","",O30+V30+(IF($A30="Norge",(SUMIF('NO kostnader'!$C:$C,Årsbudget!$B30,'NO kostnader'!R:R)),(SUMIF('EU kostnader'!$C:$C,Årsbudget!$B30,'EU kostnader'!I:I)))))</f>
        <v/>
      </c>
      <c r="G30" s="49" t="str">
        <f>IF($B30="","",P30+W30+(IF($A30="Norge",(SUMIF('NO kostnader'!$C:$C,Årsbudget!$B30,'NO kostnader'!S:S)),(SUMIF('EU kostnader'!$C:$C,Årsbudget!$B30,'EU kostnader'!J:J)))))</f>
        <v/>
      </c>
      <c r="H30" s="49" t="str">
        <f>IF($B30="","",Q30+X30+(IF($A30="Norge",(SUMIF('NO kostnader'!$C:$C,Årsbudget!$B30,'NO kostnader'!T:T)),(SUMIF('EU kostnader'!$C:$C,Årsbudget!$B30,'EU kostnader'!K:K)))))</f>
        <v/>
      </c>
      <c r="I30" s="49" t="str">
        <f>IF($B30="","",R30+Y30+(IF($A30="Norge",(SUMIF('NO kostnader'!$C:$C,Årsbudget!$B30,'NO kostnader'!U:U)),(SUMIF('EU kostnader'!$C:$C,Årsbudget!$B30,'EU kostnader'!L:L)))))</f>
        <v/>
      </c>
      <c r="M30" s="61">
        <f>IF($N$4="Nei",0,(IF($A30="Norge",(ROUND(((SUMIFS('NO kostnader'!P:P,'NO kostnader'!$C:$C,Årsbudget!$B30,'NO kostnader'!$D:$D,"Personal")*0.15)),0)),(ROUND(((SUMIFS('EU kostnader'!G:G,'EU kostnader'!$C:$C,Årsbudget!$B30,'EU kostnader'!$D:$D,"Personal")*0.15)),0)))))</f>
        <v>0</v>
      </c>
      <c r="N30" s="61">
        <f>IF($N$4="Nei",0,(IF($A30="Norge",(ROUND(((SUMIFS('NO kostnader'!Q:Q,'NO kostnader'!$C:$C,Årsbudget!$B30,'NO kostnader'!$D:$D,"Personal")*0.15)),0)),(ROUND(((SUMIFS('EU kostnader'!H:H,'EU kostnader'!$C:$C,Årsbudget!$B30,'EU kostnader'!$D:$D,"Personal")*0.15)),0)))))</f>
        <v>0</v>
      </c>
      <c r="O30" s="61">
        <f>IF($N$4="Nei",0,(IF($A30="Norge",(ROUND(((SUMIFS('NO kostnader'!R:R,'NO kostnader'!$C:$C,Årsbudget!$B30,'NO kostnader'!$D:$D,"Personal")*0.15)),0)),(ROUND(((SUMIFS('EU kostnader'!I:I,'EU kostnader'!$C:$C,Årsbudget!$B30,'EU kostnader'!$D:$D,"Personal")*0.15)),0)))))</f>
        <v>0</v>
      </c>
      <c r="P30" s="61">
        <f>IF($N$4="Nei",0,(IF($A30="Norge",(ROUND(((SUMIFS('NO kostnader'!S:S,'NO kostnader'!$C:$C,Årsbudget!$B30,'NO kostnader'!$D:$D,"Personal")*0.15)),0)),(ROUND(((SUMIFS('EU kostnader'!J:J,'EU kostnader'!$C:$C,Årsbudget!$B30,'EU kostnader'!$D:$D,"Personal")*0.15)),0)))))</f>
        <v>0</v>
      </c>
      <c r="Q30" s="61">
        <f>IF($N$4="Nei",0,(IF($A30="Norge",(ROUND(((SUMIFS('NO kostnader'!T:T,'NO kostnader'!$C:$C,Årsbudget!$B30,'NO kostnader'!$D:$D,"Personal")*0.15)),0)),(ROUND(((SUMIFS('EU kostnader'!K:K,'EU kostnader'!$C:$C,Årsbudget!$B30,'EU kostnader'!$D:$D,"Personal")*0.15)),0)))))</f>
        <v>0</v>
      </c>
      <c r="R30" s="61">
        <f>IF($N$4="Nei",0,(IF($A30="Norge",(ROUND(((SUMIFS('NO kostnader'!U:U,'NO kostnader'!$C:$C,Årsbudget!$B30,'NO kostnader'!$D:$D,"Personal")*0.15)),0)),(ROUND(((SUMIFS('EU kostnader'!L:L,'EU kostnader'!$C:$C,Årsbudget!$B30,'EU kostnader'!$D:$D,"Personal")*0.15)),0)))))</f>
        <v>0</v>
      </c>
      <c r="T30" s="61">
        <f>IF($U$4="Nei",0,(IF($A30="Norge",(ROUND(((SUMIFS('NO kostnader'!P:P,'NO kostnader'!$C:$C,Årsbudget!$B30,'NO kostnader'!$D:$D,"Personal")*0.06)),0)),(ROUND(((SUMIFS('EU kostnader'!G:G,'EU kostnader'!$C:$C,Årsbudget!$B30,'EU kostnader'!$D:$D,"Personal")*0.06)),0)))))</f>
        <v>0</v>
      </c>
      <c r="U30" s="61">
        <f>IF($U$4="Nei",0,(IF($A30="Norge",(ROUND(((SUMIFS('NO kostnader'!Q:Q,'NO kostnader'!$C:$C,Årsbudget!$B30,'NO kostnader'!$D:$D,"Personal")*0.06)),0)),(ROUND(((SUMIFS('EU kostnader'!H:H,'EU kostnader'!$C:$C,Årsbudget!$B30,'EU kostnader'!$D:$D,"Personal")*0.06)),0)))))</f>
        <v>0</v>
      </c>
      <c r="V30" s="61">
        <f>IF($U$4="Nei",0,(IF($A30="Norge",(ROUND(((SUMIFS('NO kostnader'!R:R,'NO kostnader'!$C:$C,Årsbudget!$B30,'NO kostnader'!$D:$D,"Personal")*0.06)),0)),(ROUND(((SUMIFS('EU kostnader'!I:I,'EU kostnader'!$C:$C,Årsbudget!$B30,'EU kostnader'!$D:$D,"Personal")*0.06)),0)))))</f>
        <v>0</v>
      </c>
      <c r="W30" s="61">
        <f>IF($U$4="Nei",0,(IF($A30="Norge",(ROUND(((SUMIFS('NO kostnader'!S:S,'NO kostnader'!$C:$C,Årsbudget!$B30,'NO kostnader'!$D:$D,"Personal")*0.06)),0)),(ROUND(((SUMIFS('EU kostnader'!J:J,'EU kostnader'!$C:$C,Årsbudget!$B30,'EU kostnader'!$D:$D,"Personal")*0.06)),0)))))</f>
        <v>0</v>
      </c>
      <c r="X30" s="61">
        <f>IF($U$4="Nei",0,(IF($A30="Norge",(ROUND(((SUMIFS('NO kostnader'!T:T,'NO kostnader'!$C:$C,Årsbudget!$B30,'NO kostnader'!$D:$D,"Personal")*0.06)),0)),(ROUND(((SUMIFS('EU kostnader'!K:K,'EU kostnader'!$C:$C,Årsbudget!$B30,'EU kostnader'!$D:$D,"Personal")*0.06)),0)))))</f>
        <v>0</v>
      </c>
      <c r="Y30" s="61">
        <f>IF($U$4="Nei",0,(IF($A30="Norge",(ROUND(((SUMIFS('NO kostnader'!U:U,'NO kostnader'!$C:$C,Årsbudget!$B30,'NO kostnader'!$D:$D,"Personal")*0.06)),0)),(ROUND(((SUMIFS('EU kostnader'!L:L,'EU kostnader'!$C:$C,Årsbudget!$B30,'EU kostnader'!$D:$D,"Personal")*0.06)),0)))))</f>
        <v>0</v>
      </c>
    </row>
    <row r="31" spans="1:25" x14ac:dyDescent="0.25">
      <c r="A31" s="56" t="str">
        <f>VLOOKUP(B31,'Set-up'!$BG$35:$BH$79,2,FALSE)</f>
        <v/>
      </c>
      <c r="B31" s="56" t="str">
        <f>IF('Set-up'!BG57="","",'Set-up'!BG57)</f>
        <v/>
      </c>
      <c r="C31" s="74" t="str">
        <f t="shared" si="5"/>
        <v/>
      </c>
      <c r="D31" s="49" t="str">
        <f>IF($B31="","",M31+T31+(IF($A31="Norge",(SUMIF('NO kostnader'!$C:$C,Årsbudget!$B31,'NO kostnader'!P:P)),(SUMIF('EU kostnader'!$C:$C,Årsbudget!$B31,'EU kostnader'!G:G)))))</f>
        <v/>
      </c>
      <c r="E31" s="49" t="str">
        <f>IF($B31="","",N31+U31+(IF($A31="Norge",(SUMIF('NO kostnader'!$C:$C,Årsbudget!$B31,'NO kostnader'!Q:Q)),(SUMIF('EU kostnader'!$C:$C,Årsbudget!$B31,'EU kostnader'!H:H)))))</f>
        <v/>
      </c>
      <c r="F31" s="49" t="str">
        <f>IF($B31="","",O31+V31+(IF($A31="Norge",(SUMIF('NO kostnader'!$C:$C,Årsbudget!$B31,'NO kostnader'!R:R)),(SUMIF('EU kostnader'!$C:$C,Årsbudget!$B31,'EU kostnader'!I:I)))))</f>
        <v/>
      </c>
      <c r="G31" s="49" t="str">
        <f>IF($B31="","",P31+W31+(IF($A31="Norge",(SUMIF('NO kostnader'!$C:$C,Årsbudget!$B31,'NO kostnader'!S:S)),(SUMIF('EU kostnader'!$C:$C,Årsbudget!$B31,'EU kostnader'!J:J)))))</f>
        <v/>
      </c>
      <c r="H31" s="49" t="str">
        <f>IF($B31="","",Q31+X31+(IF($A31="Norge",(SUMIF('NO kostnader'!$C:$C,Årsbudget!$B31,'NO kostnader'!T:T)),(SUMIF('EU kostnader'!$C:$C,Årsbudget!$B31,'EU kostnader'!K:K)))))</f>
        <v/>
      </c>
      <c r="I31" s="49" t="str">
        <f>IF($B31="","",R31+Y31+(IF($A31="Norge",(SUMIF('NO kostnader'!$C:$C,Årsbudget!$B31,'NO kostnader'!U:U)),(SUMIF('EU kostnader'!$C:$C,Årsbudget!$B31,'EU kostnader'!L:L)))))</f>
        <v/>
      </c>
      <c r="M31" s="61">
        <f>IF($N$4="Nei",0,(IF($A31="Norge",(ROUND(((SUMIFS('NO kostnader'!P:P,'NO kostnader'!$C:$C,Årsbudget!$B31,'NO kostnader'!$D:$D,"Personal")*0.15)),0)),(ROUND(((SUMIFS('EU kostnader'!G:G,'EU kostnader'!$C:$C,Årsbudget!$B31,'EU kostnader'!$D:$D,"Personal")*0.15)),0)))))</f>
        <v>0</v>
      </c>
      <c r="N31" s="61">
        <f>IF($N$4="Nei",0,(IF($A31="Norge",(ROUND(((SUMIFS('NO kostnader'!Q:Q,'NO kostnader'!$C:$C,Årsbudget!$B31,'NO kostnader'!$D:$D,"Personal")*0.15)),0)),(ROUND(((SUMIFS('EU kostnader'!H:H,'EU kostnader'!$C:$C,Årsbudget!$B31,'EU kostnader'!$D:$D,"Personal")*0.15)),0)))))</f>
        <v>0</v>
      </c>
      <c r="O31" s="61">
        <f>IF($N$4="Nei",0,(IF($A31="Norge",(ROUND(((SUMIFS('NO kostnader'!R:R,'NO kostnader'!$C:$C,Årsbudget!$B31,'NO kostnader'!$D:$D,"Personal")*0.15)),0)),(ROUND(((SUMIFS('EU kostnader'!I:I,'EU kostnader'!$C:$C,Årsbudget!$B31,'EU kostnader'!$D:$D,"Personal")*0.15)),0)))))</f>
        <v>0</v>
      </c>
      <c r="P31" s="61">
        <f>IF($N$4="Nei",0,(IF($A31="Norge",(ROUND(((SUMIFS('NO kostnader'!S:S,'NO kostnader'!$C:$C,Årsbudget!$B31,'NO kostnader'!$D:$D,"Personal")*0.15)),0)),(ROUND(((SUMIFS('EU kostnader'!J:J,'EU kostnader'!$C:$C,Årsbudget!$B31,'EU kostnader'!$D:$D,"Personal")*0.15)),0)))))</f>
        <v>0</v>
      </c>
      <c r="Q31" s="61">
        <f>IF($N$4="Nei",0,(IF($A31="Norge",(ROUND(((SUMIFS('NO kostnader'!T:T,'NO kostnader'!$C:$C,Årsbudget!$B31,'NO kostnader'!$D:$D,"Personal")*0.15)),0)),(ROUND(((SUMIFS('EU kostnader'!K:K,'EU kostnader'!$C:$C,Årsbudget!$B31,'EU kostnader'!$D:$D,"Personal")*0.15)),0)))))</f>
        <v>0</v>
      </c>
      <c r="R31" s="61">
        <f>IF($N$4="Nei",0,(IF($A31="Norge",(ROUND(((SUMIFS('NO kostnader'!U:U,'NO kostnader'!$C:$C,Årsbudget!$B31,'NO kostnader'!$D:$D,"Personal")*0.15)),0)),(ROUND(((SUMIFS('EU kostnader'!L:L,'EU kostnader'!$C:$C,Årsbudget!$B31,'EU kostnader'!$D:$D,"Personal")*0.15)),0)))))</f>
        <v>0</v>
      </c>
      <c r="T31" s="61">
        <f>IF($U$4="Nei",0,(IF($A31="Norge",(ROUND(((SUMIFS('NO kostnader'!P:P,'NO kostnader'!$C:$C,Årsbudget!$B31,'NO kostnader'!$D:$D,"Personal")*0.06)),0)),(ROUND(((SUMIFS('EU kostnader'!G:G,'EU kostnader'!$C:$C,Årsbudget!$B31,'EU kostnader'!$D:$D,"Personal")*0.06)),0)))))</f>
        <v>0</v>
      </c>
      <c r="U31" s="61">
        <f>IF($U$4="Nei",0,(IF($A31="Norge",(ROUND(((SUMIFS('NO kostnader'!Q:Q,'NO kostnader'!$C:$C,Årsbudget!$B31,'NO kostnader'!$D:$D,"Personal")*0.06)),0)),(ROUND(((SUMIFS('EU kostnader'!H:H,'EU kostnader'!$C:$C,Årsbudget!$B31,'EU kostnader'!$D:$D,"Personal")*0.06)),0)))))</f>
        <v>0</v>
      </c>
      <c r="V31" s="61">
        <f>IF($U$4="Nei",0,(IF($A31="Norge",(ROUND(((SUMIFS('NO kostnader'!R:R,'NO kostnader'!$C:$C,Årsbudget!$B31,'NO kostnader'!$D:$D,"Personal")*0.06)),0)),(ROUND(((SUMIFS('EU kostnader'!I:I,'EU kostnader'!$C:$C,Årsbudget!$B31,'EU kostnader'!$D:$D,"Personal")*0.06)),0)))))</f>
        <v>0</v>
      </c>
      <c r="W31" s="61">
        <f>IF($U$4="Nei",0,(IF($A31="Norge",(ROUND(((SUMIFS('NO kostnader'!S:S,'NO kostnader'!$C:$C,Årsbudget!$B31,'NO kostnader'!$D:$D,"Personal")*0.06)),0)),(ROUND(((SUMIFS('EU kostnader'!J:J,'EU kostnader'!$C:$C,Årsbudget!$B31,'EU kostnader'!$D:$D,"Personal")*0.06)),0)))))</f>
        <v>0</v>
      </c>
      <c r="X31" s="61">
        <f>IF($U$4="Nei",0,(IF($A31="Norge",(ROUND(((SUMIFS('NO kostnader'!T:T,'NO kostnader'!$C:$C,Årsbudget!$B31,'NO kostnader'!$D:$D,"Personal")*0.06)),0)),(ROUND(((SUMIFS('EU kostnader'!K:K,'EU kostnader'!$C:$C,Årsbudget!$B31,'EU kostnader'!$D:$D,"Personal")*0.06)),0)))))</f>
        <v>0</v>
      </c>
      <c r="Y31" s="61">
        <f>IF($U$4="Nei",0,(IF($A31="Norge",(ROUND(((SUMIFS('NO kostnader'!U:U,'NO kostnader'!$C:$C,Årsbudget!$B31,'NO kostnader'!$D:$D,"Personal")*0.06)),0)),(ROUND(((SUMIFS('EU kostnader'!L:L,'EU kostnader'!$C:$C,Årsbudget!$B31,'EU kostnader'!$D:$D,"Personal")*0.06)),0)))))</f>
        <v>0</v>
      </c>
    </row>
    <row r="32" spans="1:25" x14ac:dyDescent="0.25">
      <c r="A32" s="56" t="str">
        <f>VLOOKUP(B32,'Set-up'!$BG$35:$BH$79,2,FALSE)</f>
        <v/>
      </c>
      <c r="B32" s="56" t="str">
        <f>IF('Set-up'!BG58="","",'Set-up'!BG58)</f>
        <v/>
      </c>
      <c r="C32" s="74" t="str">
        <f t="shared" si="5"/>
        <v/>
      </c>
      <c r="D32" s="49" t="str">
        <f>IF($B32="","",M32+T32+(IF($A32="Norge",(SUMIF('NO kostnader'!$C:$C,Årsbudget!$B32,'NO kostnader'!P:P)),(SUMIF('EU kostnader'!$C:$C,Årsbudget!$B32,'EU kostnader'!G:G)))))</f>
        <v/>
      </c>
      <c r="E32" s="49" t="str">
        <f>IF($B32="","",N32+U32+(IF($A32="Norge",(SUMIF('NO kostnader'!$C:$C,Årsbudget!$B32,'NO kostnader'!Q:Q)),(SUMIF('EU kostnader'!$C:$C,Årsbudget!$B32,'EU kostnader'!H:H)))))</f>
        <v/>
      </c>
      <c r="F32" s="49" t="str">
        <f>IF($B32="","",O32+V32+(IF($A32="Norge",(SUMIF('NO kostnader'!$C:$C,Årsbudget!$B32,'NO kostnader'!R:R)),(SUMIF('EU kostnader'!$C:$C,Årsbudget!$B32,'EU kostnader'!I:I)))))</f>
        <v/>
      </c>
      <c r="G32" s="49" t="str">
        <f>IF($B32="","",P32+W32+(IF($A32="Norge",(SUMIF('NO kostnader'!$C:$C,Årsbudget!$B32,'NO kostnader'!S:S)),(SUMIF('EU kostnader'!$C:$C,Årsbudget!$B32,'EU kostnader'!J:J)))))</f>
        <v/>
      </c>
      <c r="H32" s="49" t="str">
        <f>IF($B32="","",Q32+X32+(IF($A32="Norge",(SUMIF('NO kostnader'!$C:$C,Årsbudget!$B32,'NO kostnader'!T:T)),(SUMIF('EU kostnader'!$C:$C,Årsbudget!$B32,'EU kostnader'!K:K)))))</f>
        <v/>
      </c>
      <c r="I32" s="49" t="str">
        <f>IF($B32="","",R32+Y32+(IF($A32="Norge",(SUMIF('NO kostnader'!$C:$C,Årsbudget!$B32,'NO kostnader'!U:U)),(SUMIF('EU kostnader'!$C:$C,Årsbudget!$B32,'EU kostnader'!L:L)))))</f>
        <v/>
      </c>
      <c r="M32" s="61">
        <f>IF($N$4="Nei",0,(IF($A32="Norge",(ROUND(((SUMIFS('NO kostnader'!P:P,'NO kostnader'!$C:$C,Årsbudget!$B32,'NO kostnader'!$D:$D,"Personal")*0.15)),0)),(ROUND(((SUMIFS('EU kostnader'!G:G,'EU kostnader'!$C:$C,Årsbudget!$B32,'EU kostnader'!$D:$D,"Personal")*0.15)),0)))))</f>
        <v>0</v>
      </c>
      <c r="N32" s="61">
        <f>IF($N$4="Nei",0,(IF($A32="Norge",(ROUND(((SUMIFS('NO kostnader'!Q:Q,'NO kostnader'!$C:$C,Årsbudget!$B32,'NO kostnader'!$D:$D,"Personal")*0.15)),0)),(ROUND(((SUMIFS('EU kostnader'!H:H,'EU kostnader'!$C:$C,Årsbudget!$B32,'EU kostnader'!$D:$D,"Personal")*0.15)),0)))))</f>
        <v>0</v>
      </c>
      <c r="O32" s="61">
        <f>IF($N$4="Nei",0,(IF($A32="Norge",(ROUND(((SUMIFS('NO kostnader'!R:R,'NO kostnader'!$C:$C,Årsbudget!$B32,'NO kostnader'!$D:$D,"Personal")*0.15)),0)),(ROUND(((SUMIFS('EU kostnader'!I:I,'EU kostnader'!$C:$C,Årsbudget!$B32,'EU kostnader'!$D:$D,"Personal")*0.15)),0)))))</f>
        <v>0</v>
      </c>
      <c r="P32" s="61">
        <f>IF($N$4="Nei",0,(IF($A32="Norge",(ROUND(((SUMIFS('NO kostnader'!S:S,'NO kostnader'!$C:$C,Årsbudget!$B32,'NO kostnader'!$D:$D,"Personal")*0.15)),0)),(ROUND(((SUMIFS('EU kostnader'!J:J,'EU kostnader'!$C:$C,Årsbudget!$B32,'EU kostnader'!$D:$D,"Personal")*0.15)),0)))))</f>
        <v>0</v>
      </c>
      <c r="Q32" s="61">
        <f>IF($N$4="Nei",0,(IF($A32="Norge",(ROUND(((SUMIFS('NO kostnader'!T:T,'NO kostnader'!$C:$C,Årsbudget!$B32,'NO kostnader'!$D:$D,"Personal")*0.15)),0)),(ROUND(((SUMIFS('EU kostnader'!K:K,'EU kostnader'!$C:$C,Årsbudget!$B32,'EU kostnader'!$D:$D,"Personal")*0.15)),0)))))</f>
        <v>0</v>
      </c>
      <c r="R32" s="61">
        <f>IF($N$4="Nei",0,(IF($A32="Norge",(ROUND(((SUMIFS('NO kostnader'!U:U,'NO kostnader'!$C:$C,Årsbudget!$B32,'NO kostnader'!$D:$D,"Personal")*0.15)),0)),(ROUND(((SUMIFS('EU kostnader'!L:L,'EU kostnader'!$C:$C,Årsbudget!$B32,'EU kostnader'!$D:$D,"Personal")*0.15)),0)))))</f>
        <v>0</v>
      </c>
      <c r="T32" s="61">
        <f>IF($U$4="Nei",0,(IF($A32="Norge",(ROUND(((SUMIFS('NO kostnader'!P:P,'NO kostnader'!$C:$C,Årsbudget!$B32,'NO kostnader'!$D:$D,"Personal")*0.06)),0)),(ROUND(((SUMIFS('EU kostnader'!G:G,'EU kostnader'!$C:$C,Årsbudget!$B32,'EU kostnader'!$D:$D,"Personal")*0.06)),0)))))</f>
        <v>0</v>
      </c>
      <c r="U32" s="61">
        <f>IF($U$4="Nei",0,(IF($A32="Norge",(ROUND(((SUMIFS('NO kostnader'!Q:Q,'NO kostnader'!$C:$C,Årsbudget!$B32,'NO kostnader'!$D:$D,"Personal")*0.06)),0)),(ROUND(((SUMIFS('EU kostnader'!H:H,'EU kostnader'!$C:$C,Årsbudget!$B32,'EU kostnader'!$D:$D,"Personal")*0.06)),0)))))</f>
        <v>0</v>
      </c>
      <c r="V32" s="61">
        <f>IF($U$4="Nei",0,(IF($A32="Norge",(ROUND(((SUMIFS('NO kostnader'!R:R,'NO kostnader'!$C:$C,Årsbudget!$B32,'NO kostnader'!$D:$D,"Personal")*0.06)),0)),(ROUND(((SUMIFS('EU kostnader'!I:I,'EU kostnader'!$C:$C,Årsbudget!$B32,'EU kostnader'!$D:$D,"Personal")*0.06)),0)))))</f>
        <v>0</v>
      </c>
      <c r="W32" s="61">
        <f>IF($U$4="Nei",0,(IF($A32="Norge",(ROUND(((SUMIFS('NO kostnader'!S:S,'NO kostnader'!$C:$C,Årsbudget!$B32,'NO kostnader'!$D:$D,"Personal")*0.06)),0)),(ROUND(((SUMIFS('EU kostnader'!J:J,'EU kostnader'!$C:$C,Årsbudget!$B32,'EU kostnader'!$D:$D,"Personal")*0.06)),0)))))</f>
        <v>0</v>
      </c>
      <c r="X32" s="61">
        <f>IF($U$4="Nei",0,(IF($A32="Norge",(ROUND(((SUMIFS('NO kostnader'!T:T,'NO kostnader'!$C:$C,Årsbudget!$B32,'NO kostnader'!$D:$D,"Personal")*0.06)),0)),(ROUND(((SUMIFS('EU kostnader'!K:K,'EU kostnader'!$C:$C,Årsbudget!$B32,'EU kostnader'!$D:$D,"Personal")*0.06)),0)))))</f>
        <v>0</v>
      </c>
      <c r="Y32" s="61">
        <f>IF($U$4="Nei",0,(IF($A32="Norge",(ROUND(((SUMIFS('NO kostnader'!U:U,'NO kostnader'!$C:$C,Årsbudget!$B32,'NO kostnader'!$D:$D,"Personal")*0.06)),0)),(ROUND(((SUMIFS('EU kostnader'!L:L,'EU kostnader'!$C:$C,Årsbudget!$B32,'EU kostnader'!$D:$D,"Personal")*0.06)),0)))))</f>
        <v>0</v>
      </c>
    </row>
    <row r="33" spans="1:25" x14ac:dyDescent="0.25">
      <c r="A33" s="56" t="str">
        <f>VLOOKUP(B33,'Set-up'!$BG$35:$BH$79,2,FALSE)</f>
        <v/>
      </c>
      <c r="B33" s="56" t="str">
        <f>IF('Set-up'!BG59="","",'Set-up'!BG59)</f>
        <v/>
      </c>
      <c r="C33" s="74" t="str">
        <f t="shared" si="5"/>
        <v/>
      </c>
      <c r="D33" s="49" t="str">
        <f>IF($B33="","",M33+T33+(IF($A33="Norge",(SUMIF('NO kostnader'!$C:$C,Årsbudget!$B33,'NO kostnader'!P:P)),(SUMIF('EU kostnader'!$C:$C,Årsbudget!$B33,'EU kostnader'!G:G)))))</f>
        <v/>
      </c>
      <c r="E33" s="49" t="str">
        <f>IF($B33="","",N33+U33+(IF($A33="Norge",(SUMIF('NO kostnader'!$C:$C,Årsbudget!$B33,'NO kostnader'!Q:Q)),(SUMIF('EU kostnader'!$C:$C,Årsbudget!$B33,'EU kostnader'!H:H)))))</f>
        <v/>
      </c>
      <c r="F33" s="49" t="str">
        <f>IF($B33="","",O33+V33+(IF($A33="Norge",(SUMIF('NO kostnader'!$C:$C,Årsbudget!$B33,'NO kostnader'!R:R)),(SUMIF('EU kostnader'!$C:$C,Årsbudget!$B33,'EU kostnader'!I:I)))))</f>
        <v/>
      </c>
      <c r="G33" s="49" t="str">
        <f>IF($B33="","",P33+W33+(IF($A33="Norge",(SUMIF('NO kostnader'!$C:$C,Årsbudget!$B33,'NO kostnader'!S:S)),(SUMIF('EU kostnader'!$C:$C,Årsbudget!$B33,'EU kostnader'!J:J)))))</f>
        <v/>
      </c>
      <c r="H33" s="49" t="str">
        <f>IF($B33="","",Q33+X33+(IF($A33="Norge",(SUMIF('NO kostnader'!$C:$C,Årsbudget!$B33,'NO kostnader'!T:T)),(SUMIF('EU kostnader'!$C:$C,Årsbudget!$B33,'EU kostnader'!K:K)))))</f>
        <v/>
      </c>
      <c r="I33" s="49" t="str">
        <f>IF($B33="","",R33+Y33+(IF($A33="Norge",(SUMIF('NO kostnader'!$C:$C,Årsbudget!$B33,'NO kostnader'!U:U)),(SUMIF('EU kostnader'!$C:$C,Årsbudget!$B33,'EU kostnader'!L:L)))))</f>
        <v/>
      </c>
      <c r="M33" s="61">
        <f>IF($N$4="Nei",0,(IF($A33="Norge",(ROUND(((SUMIFS('NO kostnader'!P:P,'NO kostnader'!$C:$C,Årsbudget!$B33,'NO kostnader'!$D:$D,"Personal")*0.15)),0)),(ROUND(((SUMIFS('EU kostnader'!G:G,'EU kostnader'!$C:$C,Årsbudget!$B33,'EU kostnader'!$D:$D,"Personal")*0.15)),0)))))</f>
        <v>0</v>
      </c>
      <c r="N33" s="61">
        <f>IF($N$4="Nei",0,(IF($A33="Norge",(ROUND(((SUMIFS('NO kostnader'!Q:Q,'NO kostnader'!$C:$C,Årsbudget!$B33,'NO kostnader'!$D:$D,"Personal")*0.15)),0)),(ROUND(((SUMIFS('EU kostnader'!H:H,'EU kostnader'!$C:$C,Årsbudget!$B33,'EU kostnader'!$D:$D,"Personal")*0.15)),0)))))</f>
        <v>0</v>
      </c>
      <c r="O33" s="61">
        <f>IF($N$4="Nei",0,(IF($A33="Norge",(ROUND(((SUMIFS('NO kostnader'!R:R,'NO kostnader'!$C:$C,Årsbudget!$B33,'NO kostnader'!$D:$D,"Personal")*0.15)),0)),(ROUND(((SUMIFS('EU kostnader'!I:I,'EU kostnader'!$C:$C,Årsbudget!$B33,'EU kostnader'!$D:$D,"Personal")*0.15)),0)))))</f>
        <v>0</v>
      </c>
      <c r="P33" s="61">
        <f>IF($N$4="Nei",0,(IF($A33="Norge",(ROUND(((SUMIFS('NO kostnader'!S:S,'NO kostnader'!$C:$C,Årsbudget!$B33,'NO kostnader'!$D:$D,"Personal")*0.15)),0)),(ROUND(((SUMIFS('EU kostnader'!J:J,'EU kostnader'!$C:$C,Årsbudget!$B33,'EU kostnader'!$D:$D,"Personal")*0.15)),0)))))</f>
        <v>0</v>
      </c>
      <c r="Q33" s="61">
        <f>IF($N$4="Nei",0,(IF($A33="Norge",(ROUND(((SUMIFS('NO kostnader'!T:T,'NO kostnader'!$C:$C,Årsbudget!$B33,'NO kostnader'!$D:$D,"Personal")*0.15)),0)),(ROUND(((SUMIFS('EU kostnader'!K:K,'EU kostnader'!$C:$C,Årsbudget!$B33,'EU kostnader'!$D:$D,"Personal")*0.15)),0)))))</f>
        <v>0</v>
      </c>
      <c r="R33" s="61">
        <f>IF($N$4="Nei",0,(IF($A33="Norge",(ROUND(((SUMIFS('NO kostnader'!U:U,'NO kostnader'!$C:$C,Årsbudget!$B33,'NO kostnader'!$D:$D,"Personal")*0.15)),0)),(ROUND(((SUMIFS('EU kostnader'!L:L,'EU kostnader'!$C:$C,Årsbudget!$B33,'EU kostnader'!$D:$D,"Personal")*0.15)),0)))))</f>
        <v>0</v>
      </c>
      <c r="T33" s="61">
        <f>IF($U$4="Nei",0,(IF($A33="Norge",(ROUND(((SUMIFS('NO kostnader'!P:P,'NO kostnader'!$C:$C,Årsbudget!$B33,'NO kostnader'!$D:$D,"Personal")*0.06)),0)),(ROUND(((SUMIFS('EU kostnader'!G:G,'EU kostnader'!$C:$C,Årsbudget!$B33,'EU kostnader'!$D:$D,"Personal")*0.06)),0)))))</f>
        <v>0</v>
      </c>
      <c r="U33" s="61">
        <f>IF($U$4="Nei",0,(IF($A33="Norge",(ROUND(((SUMIFS('NO kostnader'!Q:Q,'NO kostnader'!$C:$C,Årsbudget!$B33,'NO kostnader'!$D:$D,"Personal")*0.06)),0)),(ROUND(((SUMIFS('EU kostnader'!H:H,'EU kostnader'!$C:$C,Årsbudget!$B33,'EU kostnader'!$D:$D,"Personal")*0.06)),0)))))</f>
        <v>0</v>
      </c>
      <c r="V33" s="61">
        <f>IF($U$4="Nei",0,(IF($A33="Norge",(ROUND(((SUMIFS('NO kostnader'!R:R,'NO kostnader'!$C:$C,Årsbudget!$B33,'NO kostnader'!$D:$D,"Personal")*0.06)),0)),(ROUND(((SUMIFS('EU kostnader'!I:I,'EU kostnader'!$C:$C,Årsbudget!$B33,'EU kostnader'!$D:$D,"Personal")*0.06)),0)))))</f>
        <v>0</v>
      </c>
      <c r="W33" s="61">
        <f>IF($U$4="Nei",0,(IF($A33="Norge",(ROUND(((SUMIFS('NO kostnader'!S:S,'NO kostnader'!$C:$C,Årsbudget!$B33,'NO kostnader'!$D:$D,"Personal")*0.06)),0)),(ROUND(((SUMIFS('EU kostnader'!J:J,'EU kostnader'!$C:$C,Årsbudget!$B33,'EU kostnader'!$D:$D,"Personal")*0.06)),0)))))</f>
        <v>0</v>
      </c>
      <c r="X33" s="61">
        <f>IF($U$4="Nei",0,(IF($A33="Norge",(ROUND(((SUMIFS('NO kostnader'!T:T,'NO kostnader'!$C:$C,Årsbudget!$B33,'NO kostnader'!$D:$D,"Personal")*0.06)),0)),(ROUND(((SUMIFS('EU kostnader'!K:K,'EU kostnader'!$C:$C,Årsbudget!$B33,'EU kostnader'!$D:$D,"Personal")*0.06)),0)))))</f>
        <v>0</v>
      </c>
      <c r="Y33" s="61">
        <f>IF($U$4="Nei",0,(IF($A33="Norge",(ROUND(((SUMIFS('NO kostnader'!U:U,'NO kostnader'!$C:$C,Årsbudget!$B33,'NO kostnader'!$D:$D,"Personal")*0.06)),0)),(ROUND(((SUMIFS('EU kostnader'!L:L,'EU kostnader'!$C:$C,Årsbudget!$B33,'EU kostnader'!$D:$D,"Personal")*0.06)),0)))))</f>
        <v>0</v>
      </c>
    </row>
    <row r="34" spans="1:25" x14ac:dyDescent="0.25">
      <c r="A34" s="56" t="str">
        <f>VLOOKUP(B34,'Set-up'!$BG$35:$BH$79,2,FALSE)</f>
        <v/>
      </c>
      <c r="B34" s="56" t="str">
        <f>IF('Set-up'!BG60="","",'Set-up'!BG60)</f>
        <v/>
      </c>
      <c r="C34" s="74" t="str">
        <f t="shared" si="5"/>
        <v/>
      </c>
      <c r="D34" s="49" t="str">
        <f>IF($B34="","",M34+T34+(IF($A34="Norge",(SUMIF('NO kostnader'!$C:$C,Årsbudget!$B34,'NO kostnader'!P:P)),(SUMIF('EU kostnader'!$C:$C,Årsbudget!$B34,'EU kostnader'!G:G)))))</f>
        <v/>
      </c>
      <c r="E34" s="49" t="str">
        <f>IF($B34="","",N34+U34+(IF($A34="Norge",(SUMIF('NO kostnader'!$C:$C,Årsbudget!$B34,'NO kostnader'!Q:Q)),(SUMIF('EU kostnader'!$C:$C,Årsbudget!$B34,'EU kostnader'!H:H)))))</f>
        <v/>
      </c>
      <c r="F34" s="49" t="str">
        <f>IF($B34="","",O34+V34+(IF($A34="Norge",(SUMIF('NO kostnader'!$C:$C,Årsbudget!$B34,'NO kostnader'!R:R)),(SUMIF('EU kostnader'!$C:$C,Årsbudget!$B34,'EU kostnader'!I:I)))))</f>
        <v/>
      </c>
      <c r="G34" s="49" t="str">
        <f>IF($B34="","",P34+W34+(IF($A34="Norge",(SUMIF('NO kostnader'!$C:$C,Årsbudget!$B34,'NO kostnader'!S:S)),(SUMIF('EU kostnader'!$C:$C,Årsbudget!$B34,'EU kostnader'!J:J)))))</f>
        <v/>
      </c>
      <c r="H34" s="49" t="str">
        <f>IF($B34="","",Q34+X34+(IF($A34="Norge",(SUMIF('NO kostnader'!$C:$C,Årsbudget!$B34,'NO kostnader'!T:T)),(SUMIF('EU kostnader'!$C:$C,Årsbudget!$B34,'EU kostnader'!K:K)))))</f>
        <v/>
      </c>
      <c r="I34" s="49" t="str">
        <f>IF($B34="","",R34+Y34+(IF($A34="Norge",(SUMIF('NO kostnader'!$C:$C,Årsbudget!$B34,'NO kostnader'!U:U)),(SUMIF('EU kostnader'!$C:$C,Årsbudget!$B34,'EU kostnader'!L:L)))))</f>
        <v/>
      </c>
      <c r="M34" s="61">
        <f>IF($N$4="Nei",0,(IF($A34="Norge",(ROUND(((SUMIFS('NO kostnader'!P:P,'NO kostnader'!$C:$C,Årsbudget!$B34,'NO kostnader'!$D:$D,"Personal")*0.15)),0)),(ROUND(((SUMIFS('EU kostnader'!G:G,'EU kostnader'!$C:$C,Årsbudget!$B34,'EU kostnader'!$D:$D,"Personal")*0.15)),0)))))</f>
        <v>0</v>
      </c>
      <c r="N34" s="61">
        <f>IF($N$4="Nei",0,(IF($A34="Norge",(ROUND(((SUMIFS('NO kostnader'!Q:Q,'NO kostnader'!$C:$C,Årsbudget!$B34,'NO kostnader'!$D:$D,"Personal")*0.15)),0)),(ROUND(((SUMIFS('EU kostnader'!H:H,'EU kostnader'!$C:$C,Årsbudget!$B34,'EU kostnader'!$D:$D,"Personal")*0.15)),0)))))</f>
        <v>0</v>
      </c>
      <c r="O34" s="61">
        <f>IF($N$4="Nei",0,(IF($A34="Norge",(ROUND(((SUMIFS('NO kostnader'!R:R,'NO kostnader'!$C:$C,Årsbudget!$B34,'NO kostnader'!$D:$D,"Personal")*0.15)),0)),(ROUND(((SUMIFS('EU kostnader'!I:I,'EU kostnader'!$C:$C,Årsbudget!$B34,'EU kostnader'!$D:$D,"Personal")*0.15)),0)))))</f>
        <v>0</v>
      </c>
      <c r="P34" s="61">
        <f>IF($N$4="Nei",0,(IF($A34="Norge",(ROUND(((SUMIFS('NO kostnader'!S:S,'NO kostnader'!$C:$C,Årsbudget!$B34,'NO kostnader'!$D:$D,"Personal")*0.15)),0)),(ROUND(((SUMIFS('EU kostnader'!J:J,'EU kostnader'!$C:$C,Årsbudget!$B34,'EU kostnader'!$D:$D,"Personal")*0.15)),0)))))</f>
        <v>0</v>
      </c>
      <c r="Q34" s="61">
        <f>IF($N$4="Nei",0,(IF($A34="Norge",(ROUND(((SUMIFS('NO kostnader'!T:T,'NO kostnader'!$C:$C,Årsbudget!$B34,'NO kostnader'!$D:$D,"Personal")*0.15)),0)),(ROUND(((SUMIFS('EU kostnader'!K:K,'EU kostnader'!$C:$C,Årsbudget!$B34,'EU kostnader'!$D:$D,"Personal")*0.15)),0)))))</f>
        <v>0</v>
      </c>
      <c r="R34" s="61">
        <f>IF($N$4="Nei",0,(IF($A34="Norge",(ROUND(((SUMIFS('NO kostnader'!U:U,'NO kostnader'!$C:$C,Årsbudget!$B34,'NO kostnader'!$D:$D,"Personal")*0.15)),0)),(ROUND(((SUMIFS('EU kostnader'!L:L,'EU kostnader'!$C:$C,Årsbudget!$B34,'EU kostnader'!$D:$D,"Personal")*0.15)),0)))))</f>
        <v>0</v>
      </c>
      <c r="T34" s="61">
        <f>IF($U$4="Nei",0,(IF($A34="Norge",(ROUND(((SUMIFS('NO kostnader'!P:P,'NO kostnader'!$C:$C,Årsbudget!$B34,'NO kostnader'!$D:$D,"Personal")*0.06)),0)),(ROUND(((SUMIFS('EU kostnader'!G:G,'EU kostnader'!$C:$C,Årsbudget!$B34,'EU kostnader'!$D:$D,"Personal")*0.06)),0)))))</f>
        <v>0</v>
      </c>
      <c r="U34" s="61">
        <f>IF($U$4="Nei",0,(IF($A34="Norge",(ROUND(((SUMIFS('NO kostnader'!Q:Q,'NO kostnader'!$C:$C,Årsbudget!$B34,'NO kostnader'!$D:$D,"Personal")*0.06)),0)),(ROUND(((SUMIFS('EU kostnader'!H:H,'EU kostnader'!$C:$C,Årsbudget!$B34,'EU kostnader'!$D:$D,"Personal")*0.06)),0)))))</f>
        <v>0</v>
      </c>
      <c r="V34" s="61">
        <f>IF($U$4="Nei",0,(IF($A34="Norge",(ROUND(((SUMIFS('NO kostnader'!R:R,'NO kostnader'!$C:$C,Årsbudget!$B34,'NO kostnader'!$D:$D,"Personal")*0.06)),0)),(ROUND(((SUMIFS('EU kostnader'!I:I,'EU kostnader'!$C:$C,Årsbudget!$B34,'EU kostnader'!$D:$D,"Personal")*0.06)),0)))))</f>
        <v>0</v>
      </c>
      <c r="W34" s="61">
        <f>IF($U$4="Nei",0,(IF($A34="Norge",(ROUND(((SUMIFS('NO kostnader'!S:S,'NO kostnader'!$C:$C,Årsbudget!$B34,'NO kostnader'!$D:$D,"Personal")*0.06)),0)),(ROUND(((SUMIFS('EU kostnader'!J:J,'EU kostnader'!$C:$C,Årsbudget!$B34,'EU kostnader'!$D:$D,"Personal")*0.06)),0)))))</f>
        <v>0</v>
      </c>
      <c r="X34" s="61">
        <f>IF($U$4="Nei",0,(IF($A34="Norge",(ROUND(((SUMIFS('NO kostnader'!T:T,'NO kostnader'!$C:$C,Årsbudget!$B34,'NO kostnader'!$D:$D,"Personal")*0.06)),0)),(ROUND(((SUMIFS('EU kostnader'!K:K,'EU kostnader'!$C:$C,Årsbudget!$B34,'EU kostnader'!$D:$D,"Personal")*0.06)),0)))))</f>
        <v>0</v>
      </c>
      <c r="Y34" s="61">
        <f>IF($U$4="Nei",0,(IF($A34="Norge",(ROUND(((SUMIFS('NO kostnader'!U:U,'NO kostnader'!$C:$C,Årsbudget!$B34,'NO kostnader'!$D:$D,"Personal")*0.06)),0)),(ROUND(((SUMIFS('EU kostnader'!L:L,'EU kostnader'!$C:$C,Årsbudget!$B34,'EU kostnader'!$D:$D,"Personal")*0.06)),0)))))</f>
        <v>0</v>
      </c>
    </row>
    <row r="35" spans="1:25" x14ac:dyDescent="0.25">
      <c r="A35" s="56" t="str">
        <f>VLOOKUP(B35,'Set-up'!$BG$35:$BH$79,2,FALSE)</f>
        <v/>
      </c>
      <c r="B35" s="56" t="str">
        <f>IF('Set-up'!BG61="","",'Set-up'!BG61)</f>
        <v/>
      </c>
      <c r="C35" s="74" t="str">
        <f t="shared" si="5"/>
        <v/>
      </c>
      <c r="D35" s="49" t="str">
        <f>IF($B35="","",M35+T35+(IF($A35="Norge",(SUMIF('NO kostnader'!$C:$C,Årsbudget!$B35,'NO kostnader'!P:P)),(SUMIF('EU kostnader'!$C:$C,Årsbudget!$B35,'EU kostnader'!G:G)))))</f>
        <v/>
      </c>
      <c r="E35" s="49" t="str">
        <f>IF($B35="","",N35+U35+(IF($A35="Norge",(SUMIF('NO kostnader'!$C:$C,Årsbudget!$B35,'NO kostnader'!Q:Q)),(SUMIF('EU kostnader'!$C:$C,Årsbudget!$B35,'EU kostnader'!H:H)))))</f>
        <v/>
      </c>
      <c r="F35" s="49" t="str">
        <f>IF($B35="","",O35+V35+(IF($A35="Norge",(SUMIF('NO kostnader'!$C:$C,Årsbudget!$B35,'NO kostnader'!R:R)),(SUMIF('EU kostnader'!$C:$C,Årsbudget!$B35,'EU kostnader'!I:I)))))</f>
        <v/>
      </c>
      <c r="G35" s="49" t="str">
        <f>IF($B35="","",P35+W35+(IF($A35="Norge",(SUMIF('NO kostnader'!$C:$C,Årsbudget!$B35,'NO kostnader'!S:S)),(SUMIF('EU kostnader'!$C:$C,Årsbudget!$B35,'EU kostnader'!J:J)))))</f>
        <v/>
      </c>
      <c r="H35" s="49" t="str">
        <f>IF($B35="","",Q35+X35+(IF($A35="Norge",(SUMIF('NO kostnader'!$C:$C,Årsbudget!$B35,'NO kostnader'!T:T)),(SUMIF('EU kostnader'!$C:$C,Årsbudget!$B35,'EU kostnader'!K:K)))))</f>
        <v/>
      </c>
      <c r="I35" s="49" t="str">
        <f>IF($B35="","",R35+Y35+(IF($A35="Norge",(SUMIF('NO kostnader'!$C:$C,Årsbudget!$B35,'NO kostnader'!U:U)),(SUMIF('EU kostnader'!$C:$C,Årsbudget!$B35,'EU kostnader'!L:L)))))</f>
        <v/>
      </c>
      <c r="M35" s="61">
        <f>IF($N$4="Nei",0,(IF($A35="Norge",(ROUND(((SUMIFS('NO kostnader'!P:P,'NO kostnader'!$C:$C,Årsbudget!$B35,'NO kostnader'!$D:$D,"Personal")*0.15)),0)),(ROUND(((SUMIFS('EU kostnader'!G:G,'EU kostnader'!$C:$C,Årsbudget!$B35,'EU kostnader'!$D:$D,"Personal")*0.15)),0)))))</f>
        <v>0</v>
      </c>
      <c r="N35" s="61">
        <f>IF($N$4="Nei",0,(IF($A35="Norge",(ROUND(((SUMIFS('NO kostnader'!Q:Q,'NO kostnader'!$C:$C,Årsbudget!$B35,'NO kostnader'!$D:$D,"Personal")*0.15)),0)),(ROUND(((SUMIFS('EU kostnader'!H:H,'EU kostnader'!$C:$C,Årsbudget!$B35,'EU kostnader'!$D:$D,"Personal")*0.15)),0)))))</f>
        <v>0</v>
      </c>
      <c r="O35" s="61">
        <f>IF($N$4="Nei",0,(IF($A35="Norge",(ROUND(((SUMIFS('NO kostnader'!R:R,'NO kostnader'!$C:$C,Årsbudget!$B35,'NO kostnader'!$D:$D,"Personal")*0.15)),0)),(ROUND(((SUMIFS('EU kostnader'!I:I,'EU kostnader'!$C:$C,Årsbudget!$B35,'EU kostnader'!$D:$D,"Personal")*0.15)),0)))))</f>
        <v>0</v>
      </c>
      <c r="P35" s="61">
        <f>IF($N$4="Nei",0,(IF($A35="Norge",(ROUND(((SUMIFS('NO kostnader'!S:S,'NO kostnader'!$C:$C,Årsbudget!$B35,'NO kostnader'!$D:$D,"Personal")*0.15)),0)),(ROUND(((SUMIFS('EU kostnader'!J:J,'EU kostnader'!$C:$C,Årsbudget!$B35,'EU kostnader'!$D:$D,"Personal")*0.15)),0)))))</f>
        <v>0</v>
      </c>
      <c r="Q35" s="61">
        <f>IF($N$4="Nei",0,(IF($A35="Norge",(ROUND(((SUMIFS('NO kostnader'!T:T,'NO kostnader'!$C:$C,Årsbudget!$B35,'NO kostnader'!$D:$D,"Personal")*0.15)),0)),(ROUND(((SUMIFS('EU kostnader'!K:K,'EU kostnader'!$C:$C,Årsbudget!$B35,'EU kostnader'!$D:$D,"Personal")*0.15)),0)))))</f>
        <v>0</v>
      </c>
      <c r="R35" s="61">
        <f>IF($N$4="Nei",0,(IF($A35="Norge",(ROUND(((SUMIFS('NO kostnader'!U:U,'NO kostnader'!$C:$C,Årsbudget!$B35,'NO kostnader'!$D:$D,"Personal")*0.15)),0)),(ROUND(((SUMIFS('EU kostnader'!L:L,'EU kostnader'!$C:$C,Årsbudget!$B35,'EU kostnader'!$D:$D,"Personal")*0.15)),0)))))</f>
        <v>0</v>
      </c>
      <c r="T35" s="61">
        <f>IF($U$4="Nei",0,(IF($A35="Norge",(ROUND(((SUMIFS('NO kostnader'!P:P,'NO kostnader'!$C:$C,Årsbudget!$B35,'NO kostnader'!$D:$D,"Personal")*0.06)),0)),(ROUND(((SUMIFS('EU kostnader'!G:G,'EU kostnader'!$C:$C,Årsbudget!$B35,'EU kostnader'!$D:$D,"Personal")*0.06)),0)))))</f>
        <v>0</v>
      </c>
      <c r="U35" s="61">
        <f>IF($U$4="Nei",0,(IF($A35="Norge",(ROUND(((SUMIFS('NO kostnader'!Q:Q,'NO kostnader'!$C:$C,Årsbudget!$B35,'NO kostnader'!$D:$D,"Personal")*0.06)),0)),(ROUND(((SUMIFS('EU kostnader'!H:H,'EU kostnader'!$C:$C,Årsbudget!$B35,'EU kostnader'!$D:$D,"Personal")*0.06)),0)))))</f>
        <v>0</v>
      </c>
      <c r="V35" s="61">
        <f>IF($U$4="Nei",0,(IF($A35="Norge",(ROUND(((SUMIFS('NO kostnader'!R:R,'NO kostnader'!$C:$C,Årsbudget!$B35,'NO kostnader'!$D:$D,"Personal")*0.06)),0)),(ROUND(((SUMIFS('EU kostnader'!I:I,'EU kostnader'!$C:$C,Årsbudget!$B35,'EU kostnader'!$D:$D,"Personal")*0.06)),0)))))</f>
        <v>0</v>
      </c>
      <c r="W35" s="61">
        <f>IF($U$4="Nei",0,(IF($A35="Norge",(ROUND(((SUMIFS('NO kostnader'!S:S,'NO kostnader'!$C:$C,Årsbudget!$B35,'NO kostnader'!$D:$D,"Personal")*0.06)),0)),(ROUND(((SUMIFS('EU kostnader'!J:J,'EU kostnader'!$C:$C,Årsbudget!$B35,'EU kostnader'!$D:$D,"Personal")*0.06)),0)))))</f>
        <v>0</v>
      </c>
      <c r="X35" s="61">
        <f>IF($U$4="Nei",0,(IF($A35="Norge",(ROUND(((SUMIFS('NO kostnader'!T:T,'NO kostnader'!$C:$C,Årsbudget!$B35,'NO kostnader'!$D:$D,"Personal")*0.06)),0)),(ROUND(((SUMIFS('EU kostnader'!K:K,'EU kostnader'!$C:$C,Årsbudget!$B35,'EU kostnader'!$D:$D,"Personal")*0.06)),0)))))</f>
        <v>0</v>
      </c>
      <c r="Y35" s="61">
        <f>IF($U$4="Nei",0,(IF($A35="Norge",(ROUND(((SUMIFS('NO kostnader'!U:U,'NO kostnader'!$C:$C,Årsbudget!$B35,'NO kostnader'!$D:$D,"Personal")*0.06)),0)),(ROUND(((SUMIFS('EU kostnader'!L:L,'EU kostnader'!$C:$C,Årsbudget!$B35,'EU kostnader'!$D:$D,"Personal")*0.06)),0)))))</f>
        <v>0</v>
      </c>
    </row>
    <row r="36" spans="1:25" x14ac:dyDescent="0.25">
      <c r="A36" s="56" t="str">
        <f>VLOOKUP(B36,'Set-up'!$BG$35:$BH$79,2,FALSE)</f>
        <v/>
      </c>
      <c r="B36" s="56" t="str">
        <f>IF('Set-up'!BG62="","",'Set-up'!BG62)</f>
        <v/>
      </c>
      <c r="C36" s="74" t="str">
        <f t="shared" si="5"/>
        <v/>
      </c>
      <c r="D36" s="49" t="str">
        <f>IF($B36="","",M36+T36+(IF($A36="Norge",(SUMIF('NO kostnader'!$C:$C,Årsbudget!$B36,'NO kostnader'!P:P)),(SUMIF('EU kostnader'!$C:$C,Årsbudget!$B36,'EU kostnader'!G:G)))))</f>
        <v/>
      </c>
      <c r="E36" s="49" t="str">
        <f>IF($B36="","",N36+U36+(IF($A36="Norge",(SUMIF('NO kostnader'!$C:$C,Årsbudget!$B36,'NO kostnader'!Q:Q)),(SUMIF('EU kostnader'!$C:$C,Årsbudget!$B36,'EU kostnader'!H:H)))))</f>
        <v/>
      </c>
      <c r="F36" s="49" t="str">
        <f>IF($B36="","",O36+V36+(IF($A36="Norge",(SUMIF('NO kostnader'!$C:$C,Årsbudget!$B36,'NO kostnader'!R:R)),(SUMIF('EU kostnader'!$C:$C,Årsbudget!$B36,'EU kostnader'!I:I)))))</f>
        <v/>
      </c>
      <c r="G36" s="49" t="str">
        <f>IF($B36="","",P36+W36+(IF($A36="Norge",(SUMIF('NO kostnader'!$C:$C,Årsbudget!$B36,'NO kostnader'!S:S)),(SUMIF('EU kostnader'!$C:$C,Årsbudget!$B36,'EU kostnader'!J:J)))))</f>
        <v/>
      </c>
      <c r="H36" s="49" t="str">
        <f>IF($B36="","",Q36+X36+(IF($A36="Norge",(SUMIF('NO kostnader'!$C:$C,Årsbudget!$B36,'NO kostnader'!T:T)),(SUMIF('EU kostnader'!$C:$C,Årsbudget!$B36,'EU kostnader'!K:K)))))</f>
        <v/>
      </c>
      <c r="I36" s="49" t="str">
        <f>IF($B36="","",R36+Y36+(IF($A36="Norge",(SUMIF('NO kostnader'!$C:$C,Årsbudget!$B36,'NO kostnader'!U:U)),(SUMIF('EU kostnader'!$C:$C,Årsbudget!$B36,'EU kostnader'!L:L)))))</f>
        <v/>
      </c>
      <c r="M36" s="61">
        <f>IF($N$4="Nei",0,(IF($A36="Norge",(ROUND(((SUMIFS('NO kostnader'!P:P,'NO kostnader'!$C:$C,Årsbudget!$B36,'NO kostnader'!$D:$D,"Personal")*0.15)),0)),(ROUND(((SUMIFS('EU kostnader'!G:G,'EU kostnader'!$C:$C,Årsbudget!$B36,'EU kostnader'!$D:$D,"Personal")*0.15)),0)))))</f>
        <v>0</v>
      </c>
      <c r="N36" s="61">
        <f>IF($N$4="Nei",0,(IF($A36="Norge",(ROUND(((SUMIFS('NO kostnader'!Q:Q,'NO kostnader'!$C:$C,Årsbudget!$B36,'NO kostnader'!$D:$D,"Personal")*0.15)),0)),(ROUND(((SUMIFS('EU kostnader'!H:H,'EU kostnader'!$C:$C,Årsbudget!$B36,'EU kostnader'!$D:$D,"Personal")*0.15)),0)))))</f>
        <v>0</v>
      </c>
      <c r="O36" s="61">
        <f>IF($N$4="Nei",0,(IF($A36="Norge",(ROUND(((SUMIFS('NO kostnader'!R:R,'NO kostnader'!$C:$C,Årsbudget!$B36,'NO kostnader'!$D:$D,"Personal")*0.15)),0)),(ROUND(((SUMIFS('EU kostnader'!I:I,'EU kostnader'!$C:$C,Årsbudget!$B36,'EU kostnader'!$D:$D,"Personal")*0.15)),0)))))</f>
        <v>0</v>
      </c>
      <c r="P36" s="61">
        <f>IF($N$4="Nei",0,(IF($A36="Norge",(ROUND(((SUMIFS('NO kostnader'!S:S,'NO kostnader'!$C:$C,Årsbudget!$B36,'NO kostnader'!$D:$D,"Personal")*0.15)),0)),(ROUND(((SUMIFS('EU kostnader'!J:J,'EU kostnader'!$C:$C,Årsbudget!$B36,'EU kostnader'!$D:$D,"Personal")*0.15)),0)))))</f>
        <v>0</v>
      </c>
      <c r="Q36" s="61">
        <f>IF($N$4="Nei",0,(IF($A36="Norge",(ROUND(((SUMIFS('NO kostnader'!T:T,'NO kostnader'!$C:$C,Årsbudget!$B36,'NO kostnader'!$D:$D,"Personal")*0.15)),0)),(ROUND(((SUMIFS('EU kostnader'!K:K,'EU kostnader'!$C:$C,Årsbudget!$B36,'EU kostnader'!$D:$D,"Personal")*0.15)),0)))))</f>
        <v>0</v>
      </c>
      <c r="R36" s="61">
        <f>IF($N$4="Nei",0,(IF($A36="Norge",(ROUND(((SUMIFS('NO kostnader'!U:U,'NO kostnader'!$C:$C,Årsbudget!$B36,'NO kostnader'!$D:$D,"Personal")*0.15)),0)),(ROUND(((SUMIFS('EU kostnader'!L:L,'EU kostnader'!$C:$C,Årsbudget!$B36,'EU kostnader'!$D:$D,"Personal")*0.15)),0)))))</f>
        <v>0</v>
      </c>
      <c r="T36" s="61">
        <f>IF($U$4="Nei",0,(IF($A36="Norge",(ROUND(((SUMIFS('NO kostnader'!P:P,'NO kostnader'!$C:$C,Årsbudget!$B36,'NO kostnader'!$D:$D,"Personal")*0.06)),0)),(ROUND(((SUMIFS('EU kostnader'!G:G,'EU kostnader'!$C:$C,Årsbudget!$B36,'EU kostnader'!$D:$D,"Personal")*0.06)),0)))))</f>
        <v>0</v>
      </c>
      <c r="U36" s="61">
        <f>IF($U$4="Nei",0,(IF($A36="Norge",(ROUND(((SUMIFS('NO kostnader'!Q:Q,'NO kostnader'!$C:$C,Årsbudget!$B36,'NO kostnader'!$D:$D,"Personal")*0.06)),0)),(ROUND(((SUMIFS('EU kostnader'!H:H,'EU kostnader'!$C:$C,Årsbudget!$B36,'EU kostnader'!$D:$D,"Personal")*0.06)),0)))))</f>
        <v>0</v>
      </c>
      <c r="V36" s="61">
        <f>IF($U$4="Nei",0,(IF($A36="Norge",(ROUND(((SUMIFS('NO kostnader'!R:R,'NO kostnader'!$C:$C,Årsbudget!$B36,'NO kostnader'!$D:$D,"Personal")*0.06)),0)),(ROUND(((SUMIFS('EU kostnader'!I:I,'EU kostnader'!$C:$C,Årsbudget!$B36,'EU kostnader'!$D:$D,"Personal")*0.06)),0)))))</f>
        <v>0</v>
      </c>
      <c r="W36" s="61">
        <f>IF($U$4="Nei",0,(IF($A36="Norge",(ROUND(((SUMIFS('NO kostnader'!S:S,'NO kostnader'!$C:$C,Årsbudget!$B36,'NO kostnader'!$D:$D,"Personal")*0.06)),0)),(ROUND(((SUMIFS('EU kostnader'!J:J,'EU kostnader'!$C:$C,Årsbudget!$B36,'EU kostnader'!$D:$D,"Personal")*0.06)),0)))))</f>
        <v>0</v>
      </c>
      <c r="X36" s="61">
        <f>IF($U$4="Nei",0,(IF($A36="Norge",(ROUND(((SUMIFS('NO kostnader'!T:T,'NO kostnader'!$C:$C,Årsbudget!$B36,'NO kostnader'!$D:$D,"Personal")*0.06)),0)),(ROUND(((SUMIFS('EU kostnader'!K:K,'EU kostnader'!$C:$C,Årsbudget!$B36,'EU kostnader'!$D:$D,"Personal")*0.06)),0)))))</f>
        <v>0</v>
      </c>
      <c r="Y36" s="61">
        <f>IF($U$4="Nei",0,(IF($A36="Norge",(ROUND(((SUMIFS('NO kostnader'!U:U,'NO kostnader'!$C:$C,Årsbudget!$B36,'NO kostnader'!$D:$D,"Personal")*0.06)),0)),(ROUND(((SUMIFS('EU kostnader'!L:L,'EU kostnader'!$C:$C,Årsbudget!$B36,'EU kostnader'!$D:$D,"Personal")*0.06)),0)))))</f>
        <v>0</v>
      </c>
    </row>
    <row r="37" spans="1:25" x14ac:dyDescent="0.25">
      <c r="A37" s="56" t="str">
        <f>VLOOKUP(B37,'Set-up'!$BG$35:$BH$79,2,FALSE)</f>
        <v/>
      </c>
      <c r="B37" s="56" t="str">
        <f>IF('Set-up'!BG63="","",'Set-up'!BG63)</f>
        <v/>
      </c>
      <c r="C37" s="74" t="str">
        <f t="shared" si="5"/>
        <v/>
      </c>
      <c r="D37" s="49" t="str">
        <f>IF($B37="","",M37+T37+(IF($A37="Norge",(SUMIF('NO kostnader'!$C:$C,Årsbudget!$B37,'NO kostnader'!P:P)),(SUMIF('EU kostnader'!$C:$C,Årsbudget!$B37,'EU kostnader'!G:G)))))</f>
        <v/>
      </c>
      <c r="E37" s="49" t="str">
        <f>IF($B37="","",N37+U37+(IF($A37="Norge",(SUMIF('NO kostnader'!$C:$C,Årsbudget!$B37,'NO kostnader'!Q:Q)),(SUMIF('EU kostnader'!$C:$C,Årsbudget!$B37,'EU kostnader'!H:H)))))</f>
        <v/>
      </c>
      <c r="F37" s="49" t="str">
        <f>IF($B37="","",O37+V37+(IF($A37="Norge",(SUMIF('NO kostnader'!$C:$C,Årsbudget!$B37,'NO kostnader'!R:R)),(SUMIF('EU kostnader'!$C:$C,Årsbudget!$B37,'EU kostnader'!I:I)))))</f>
        <v/>
      </c>
      <c r="G37" s="49" t="str">
        <f>IF($B37="","",P37+W37+(IF($A37="Norge",(SUMIF('NO kostnader'!$C:$C,Årsbudget!$B37,'NO kostnader'!S:S)),(SUMIF('EU kostnader'!$C:$C,Årsbudget!$B37,'EU kostnader'!J:J)))))</f>
        <v/>
      </c>
      <c r="H37" s="49" t="str">
        <f>IF($B37="","",Q37+X37+(IF($A37="Norge",(SUMIF('NO kostnader'!$C:$C,Årsbudget!$B37,'NO kostnader'!T:T)),(SUMIF('EU kostnader'!$C:$C,Årsbudget!$B37,'EU kostnader'!K:K)))))</f>
        <v/>
      </c>
      <c r="I37" s="49" t="str">
        <f>IF($B37="","",R37+Y37+(IF($A37="Norge",(SUMIF('NO kostnader'!$C:$C,Årsbudget!$B37,'NO kostnader'!U:U)),(SUMIF('EU kostnader'!$C:$C,Årsbudget!$B37,'EU kostnader'!L:L)))))</f>
        <v/>
      </c>
      <c r="M37" s="61">
        <f>IF($N$4="Nei",0,(IF($A37="Norge",(ROUND(((SUMIFS('NO kostnader'!P:P,'NO kostnader'!$C:$C,Årsbudget!$B37,'NO kostnader'!$D:$D,"Personal")*0.15)),0)),(ROUND(((SUMIFS('EU kostnader'!G:G,'EU kostnader'!$C:$C,Årsbudget!$B37,'EU kostnader'!$D:$D,"Personal")*0.15)),0)))))</f>
        <v>0</v>
      </c>
      <c r="N37" s="61">
        <f>IF($N$4="Nei",0,(IF($A37="Norge",(ROUND(((SUMIFS('NO kostnader'!Q:Q,'NO kostnader'!$C:$C,Årsbudget!$B37,'NO kostnader'!$D:$D,"Personal")*0.15)),0)),(ROUND(((SUMIFS('EU kostnader'!H:H,'EU kostnader'!$C:$C,Årsbudget!$B37,'EU kostnader'!$D:$D,"Personal")*0.15)),0)))))</f>
        <v>0</v>
      </c>
      <c r="O37" s="61">
        <f>IF($N$4="Nei",0,(IF($A37="Norge",(ROUND(((SUMIFS('NO kostnader'!R:R,'NO kostnader'!$C:$C,Årsbudget!$B37,'NO kostnader'!$D:$D,"Personal")*0.15)),0)),(ROUND(((SUMIFS('EU kostnader'!I:I,'EU kostnader'!$C:$C,Årsbudget!$B37,'EU kostnader'!$D:$D,"Personal")*0.15)),0)))))</f>
        <v>0</v>
      </c>
      <c r="P37" s="61">
        <f>IF($N$4="Nei",0,(IF($A37="Norge",(ROUND(((SUMIFS('NO kostnader'!S:S,'NO kostnader'!$C:$C,Årsbudget!$B37,'NO kostnader'!$D:$D,"Personal")*0.15)),0)),(ROUND(((SUMIFS('EU kostnader'!J:J,'EU kostnader'!$C:$C,Årsbudget!$B37,'EU kostnader'!$D:$D,"Personal")*0.15)),0)))))</f>
        <v>0</v>
      </c>
      <c r="Q37" s="61">
        <f>IF($N$4="Nei",0,(IF($A37="Norge",(ROUND(((SUMIFS('NO kostnader'!T:T,'NO kostnader'!$C:$C,Årsbudget!$B37,'NO kostnader'!$D:$D,"Personal")*0.15)),0)),(ROUND(((SUMIFS('EU kostnader'!K:K,'EU kostnader'!$C:$C,Årsbudget!$B37,'EU kostnader'!$D:$D,"Personal")*0.15)),0)))))</f>
        <v>0</v>
      </c>
      <c r="R37" s="61">
        <f>IF($N$4="Nei",0,(IF($A37="Norge",(ROUND(((SUMIFS('NO kostnader'!U:U,'NO kostnader'!$C:$C,Årsbudget!$B37,'NO kostnader'!$D:$D,"Personal")*0.15)),0)),(ROUND(((SUMIFS('EU kostnader'!L:L,'EU kostnader'!$C:$C,Årsbudget!$B37,'EU kostnader'!$D:$D,"Personal")*0.15)),0)))))</f>
        <v>0</v>
      </c>
      <c r="T37" s="61">
        <f>IF($U$4="Nei",0,(IF($A37="Norge",(ROUND(((SUMIFS('NO kostnader'!P:P,'NO kostnader'!$C:$C,Årsbudget!$B37,'NO kostnader'!$D:$D,"Personal")*0.06)),0)),(ROUND(((SUMIFS('EU kostnader'!G:G,'EU kostnader'!$C:$C,Årsbudget!$B37,'EU kostnader'!$D:$D,"Personal")*0.06)),0)))))</f>
        <v>0</v>
      </c>
      <c r="U37" s="61">
        <f>IF($U$4="Nei",0,(IF($A37="Norge",(ROUND(((SUMIFS('NO kostnader'!Q:Q,'NO kostnader'!$C:$C,Årsbudget!$B37,'NO kostnader'!$D:$D,"Personal")*0.06)),0)),(ROUND(((SUMIFS('EU kostnader'!H:H,'EU kostnader'!$C:$C,Årsbudget!$B37,'EU kostnader'!$D:$D,"Personal")*0.06)),0)))))</f>
        <v>0</v>
      </c>
      <c r="V37" s="61">
        <f>IF($U$4="Nei",0,(IF($A37="Norge",(ROUND(((SUMIFS('NO kostnader'!R:R,'NO kostnader'!$C:$C,Årsbudget!$B37,'NO kostnader'!$D:$D,"Personal")*0.06)),0)),(ROUND(((SUMIFS('EU kostnader'!I:I,'EU kostnader'!$C:$C,Årsbudget!$B37,'EU kostnader'!$D:$D,"Personal")*0.06)),0)))))</f>
        <v>0</v>
      </c>
      <c r="W37" s="61">
        <f>IF($U$4="Nei",0,(IF($A37="Norge",(ROUND(((SUMIFS('NO kostnader'!S:S,'NO kostnader'!$C:$C,Årsbudget!$B37,'NO kostnader'!$D:$D,"Personal")*0.06)),0)),(ROUND(((SUMIFS('EU kostnader'!J:J,'EU kostnader'!$C:$C,Årsbudget!$B37,'EU kostnader'!$D:$D,"Personal")*0.06)),0)))))</f>
        <v>0</v>
      </c>
      <c r="X37" s="61">
        <f>IF($U$4="Nei",0,(IF($A37="Norge",(ROUND(((SUMIFS('NO kostnader'!T:T,'NO kostnader'!$C:$C,Årsbudget!$B37,'NO kostnader'!$D:$D,"Personal")*0.06)),0)),(ROUND(((SUMIFS('EU kostnader'!K:K,'EU kostnader'!$C:$C,Årsbudget!$B37,'EU kostnader'!$D:$D,"Personal")*0.06)),0)))))</f>
        <v>0</v>
      </c>
      <c r="Y37" s="61">
        <f>IF($U$4="Nei",0,(IF($A37="Norge",(ROUND(((SUMIFS('NO kostnader'!U:U,'NO kostnader'!$C:$C,Årsbudget!$B37,'NO kostnader'!$D:$D,"Personal")*0.06)),0)),(ROUND(((SUMIFS('EU kostnader'!L:L,'EU kostnader'!$C:$C,Årsbudget!$B37,'EU kostnader'!$D:$D,"Personal")*0.06)),0)))))</f>
        <v>0</v>
      </c>
    </row>
    <row r="38" spans="1:25" x14ac:dyDescent="0.25">
      <c r="A38" s="56" t="str">
        <f>VLOOKUP(B38,'Set-up'!$BG$35:$BH$79,2,FALSE)</f>
        <v/>
      </c>
      <c r="B38" s="56" t="str">
        <f>IF('Set-up'!BG64="","",'Set-up'!BG64)</f>
        <v/>
      </c>
      <c r="C38" s="74" t="str">
        <f t="shared" si="5"/>
        <v/>
      </c>
      <c r="D38" s="49" t="str">
        <f>IF($B38="","",M38+T38+(IF($A38="Norge",(SUMIF('NO kostnader'!$C:$C,Årsbudget!$B38,'NO kostnader'!P:P)),(SUMIF('EU kostnader'!$C:$C,Årsbudget!$B38,'EU kostnader'!G:G)))))</f>
        <v/>
      </c>
      <c r="E38" s="49" t="str">
        <f>IF($B38="","",N38+U38+(IF($A38="Norge",(SUMIF('NO kostnader'!$C:$C,Årsbudget!$B38,'NO kostnader'!Q:Q)),(SUMIF('EU kostnader'!$C:$C,Årsbudget!$B38,'EU kostnader'!H:H)))))</f>
        <v/>
      </c>
      <c r="F38" s="49" t="str">
        <f>IF($B38="","",O38+V38+(IF($A38="Norge",(SUMIF('NO kostnader'!$C:$C,Årsbudget!$B38,'NO kostnader'!R:R)),(SUMIF('EU kostnader'!$C:$C,Årsbudget!$B38,'EU kostnader'!I:I)))))</f>
        <v/>
      </c>
      <c r="G38" s="49" t="str">
        <f>IF($B38="","",P38+W38+(IF($A38="Norge",(SUMIF('NO kostnader'!$C:$C,Årsbudget!$B38,'NO kostnader'!S:S)),(SUMIF('EU kostnader'!$C:$C,Årsbudget!$B38,'EU kostnader'!J:J)))))</f>
        <v/>
      </c>
      <c r="H38" s="49" t="str">
        <f>IF($B38="","",Q38+X38+(IF($A38="Norge",(SUMIF('NO kostnader'!$C:$C,Årsbudget!$B38,'NO kostnader'!T:T)),(SUMIF('EU kostnader'!$C:$C,Årsbudget!$B38,'EU kostnader'!K:K)))))</f>
        <v/>
      </c>
      <c r="I38" s="49" t="str">
        <f>IF($B38="","",R38+Y38+(IF($A38="Norge",(SUMIF('NO kostnader'!$C:$C,Årsbudget!$B38,'NO kostnader'!U:U)),(SUMIF('EU kostnader'!$C:$C,Årsbudget!$B38,'EU kostnader'!L:L)))))</f>
        <v/>
      </c>
      <c r="M38" s="61">
        <f>IF($N$4="Nei",0,(IF($A38="Norge",(ROUND(((SUMIFS('NO kostnader'!P:P,'NO kostnader'!$C:$C,Årsbudget!$B38,'NO kostnader'!$D:$D,"Personal")*0.15)),0)),(ROUND(((SUMIFS('EU kostnader'!G:G,'EU kostnader'!$C:$C,Årsbudget!$B38,'EU kostnader'!$D:$D,"Personal")*0.15)),0)))))</f>
        <v>0</v>
      </c>
      <c r="N38" s="61">
        <f>IF($N$4="Nei",0,(IF($A38="Norge",(ROUND(((SUMIFS('NO kostnader'!Q:Q,'NO kostnader'!$C:$C,Årsbudget!$B38,'NO kostnader'!$D:$D,"Personal")*0.15)),0)),(ROUND(((SUMIFS('EU kostnader'!H:H,'EU kostnader'!$C:$C,Årsbudget!$B38,'EU kostnader'!$D:$D,"Personal")*0.15)),0)))))</f>
        <v>0</v>
      </c>
      <c r="O38" s="61">
        <f>IF($N$4="Nei",0,(IF($A38="Norge",(ROUND(((SUMIFS('NO kostnader'!R:R,'NO kostnader'!$C:$C,Årsbudget!$B38,'NO kostnader'!$D:$D,"Personal")*0.15)),0)),(ROUND(((SUMIFS('EU kostnader'!I:I,'EU kostnader'!$C:$C,Årsbudget!$B38,'EU kostnader'!$D:$D,"Personal")*0.15)),0)))))</f>
        <v>0</v>
      </c>
      <c r="P38" s="61">
        <f>IF($N$4="Nei",0,(IF($A38="Norge",(ROUND(((SUMIFS('NO kostnader'!S:S,'NO kostnader'!$C:$C,Årsbudget!$B38,'NO kostnader'!$D:$D,"Personal")*0.15)),0)),(ROUND(((SUMIFS('EU kostnader'!J:J,'EU kostnader'!$C:$C,Årsbudget!$B38,'EU kostnader'!$D:$D,"Personal")*0.15)),0)))))</f>
        <v>0</v>
      </c>
      <c r="Q38" s="61">
        <f>IF($N$4="Nei",0,(IF($A38="Norge",(ROUND(((SUMIFS('NO kostnader'!T:T,'NO kostnader'!$C:$C,Årsbudget!$B38,'NO kostnader'!$D:$D,"Personal")*0.15)),0)),(ROUND(((SUMIFS('EU kostnader'!K:K,'EU kostnader'!$C:$C,Årsbudget!$B38,'EU kostnader'!$D:$D,"Personal")*0.15)),0)))))</f>
        <v>0</v>
      </c>
      <c r="R38" s="61">
        <f>IF($N$4="Nei",0,(IF($A38="Norge",(ROUND(((SUMIFS('NO kostnader'!U:U,'NO kostnader'!$C:$C,Årsbudget!$B38,'NO kostnader'!$D:$D,"Personal")*0.15)),0)),(ROUND(((SUMIFS('EU kostnader'!L:L,'EU kostnader'!$C:$C,Årsbudget!$B38,'EU kostnader'!$D:$D,"Personal")*0.15)),0)))))</f>
        <v>0</v>
      </c>
      <c r="T38" s="61">
        <f>IF($U$4="Nei",0,(IF($A38="Norge",(ROUND(((SUMIFS('NO kostnader'!P:P,'NO kostnader'!$C:$C,Årsbudget!$B38,'NO kostnader'!$D:$D,"Personal")*0.06)),0)),(ROUND(((SUMIFS('EU kostnader'!G:G,'EU kostnader'!$C:$C,Årsbudget!$B38,'EU kostnader'!$D:$D,"Personal")*0.06)),0)))))</f>
        <v>0</v>
      </c>
      <c r="U38" s="61">
        <f>IF($U$4="Nei",0,(IF($A38="Norge",(ROUND(((SUMIFS('NO kostnader'!Q:Q,'NO kostnader'!$C:$C,Årsbudget!$B38,'NO kostnader'!$D:$D,"Personal")*0.06)),0)),(ROUND(((SUMIFS('EU kostnader'!H:H,'EU kostnader'!$C:$C,Årsbudget!$B38,'EU kostnader'!$D:$D,"Personal")*0.06)),0)))))</f>
        <v>0</v>
      </c>
      <c r="V38" s="61">
        <f>IF($U$4="Nei",0,(IF($A38="Norge",(ROUND(((SUMIFS('NO kostnader'!R:R,'NO kostnader'!$C:$C,Årsbudget!$B38,'NO kostnader'!$D:$D,"Personal")*0.06)),0)),(ROUND(((SUMIFS('EU kostnader'!I:I,'EU kostnader'!$C:$C,Årsbudget!$B38,'EU kostnader'!$D:$D,"Personal")*0.06)),0)))))</f>
        <v>0</v>
      </c>
      <c r="W38" s="61">
        <f>IF($U$4="Nei",0,(IF($A38="Norge",(ROUND(((SUMIFS('NO kostnader'!S:S,'NO kostnader'!$C:$C,Årsbudget!$B38,'NO kostnader'!$D:$D,"Personal")*0.06)),0)),(ROUND(((SUMIFS('EU kostnader'!J:J,'EU kostnader'!$C:$C,Årsbudget!$B38,'EU kostnader'!$D:$D,"Personal")*0.06)),0)))))</f>
        <v>0</v>
      </c>
      <c r="X38" s="61">
        <f>IF($U$4="Nei",0,(IF($A38="Norge",(ROUND(((SUMIFS('NO kostnader'!T:T,'NO kostnader'!$C:$C,Årsbudget!$B38,'NO kostnader'!$D:$D,"Personal")*0.06)),0)),(ROUND(((SUMIFS('EU kostnader'!K:K,'EU kostnader'!$C:$C,Årsbudget!$B38,'EU kostnader'!$D:$D,"Personal")*0.06)),0)))))</f>
        <v>0</v>
      </c>
      <c r="Y38" s="61">
        <f>IF($U$4="Nei",0,(IF($A38="Norge",(ROUND(((SUMIFS('NO kostnader'!U:U,'NO kostnader'!$C:$C,Årsbudget!$B38,'NO kostnader'!$D:$D,"Personal")*0.06)),0)),(ROUND(((SUMIFS('EU kostnader'!L:L,'EU kostnader'!$C:$C,Årsbudget!$B38,'EU kostnader'!$D:$D,"Personal")*0.06)),0)))))</f>
        <v>0</v>
      </c>
    </row>
    <row r="39" spans="1:25" x14ac:dyDescent="0.25">
      <c r="A39" s="56" t="str">
        <f>VLOOKUP(B39,'Set-up'!$BG$35:$BH$79,2,FALSE)</f>
        <v/>
      </c>
      <c r="B39" s="56" t="str">
        <f>IF('Set-up'!BG65="","",'Set-up'!BG65)</f>
        <v/>
      </c>
      <c r="C39" s="74" t="str">
        <f t="shared" si="5"/>
        <v/>
      </c>
      <c r="D39" s="49" t="str">
        <f>IF($B39="","",M39+T39+(IF($A39="Norge",(SUMIF('NO kostnader'!$C:$C,Årsbudget!$B39,'NO kostnader'!P:P)),(SUMIF('EU kostnader'!$C:$C,Årsbudget!$B39,'EU kostnader'!G:G)))))</f>
        <v/>
      </c>
      <c r="E39" s="49" t="str">
        <f>IF($B39="","",N39+U39+(IF($A39="Norge",(SUMIF('NO kostnader'!$C:$C,Årsbudget!$B39,'NO kostnader'!Q:Q)),(SUMIF('EU kostnader'!$C:$C,Årsbudget!$B39,'EU kostnader'!H:H)))))</f>
        <v/>
      </c>
      <c r="F39" s="49" t="str">
        <f>IF($B39="","",O39+V39+(IF($A39="Norge",(SUMIF('NO kostnader'!$C:$C,Årsbudget!$B39,'NO kostnader'!R:R)),(SUMIF('EU kostnader'!$C:$C,Årsbudget!$B39,'EU kostnader'!I:I)))))</f>
        <v/>
      </c>
      <c r="G39" s="49" t="str">
        <f>IF($B39="","",P39+W39+(IF($A39="Norge",(SUMIF('NO kostnader'!$C:$C,Årsbudget!$B39,'NO kostnader'!S:S)),(SUMIF('EU kostnader'!$C:$C,Årsbudget!$B39,'EU kostnader'!J:J)))))</f>
        <v/>
      </c>
      <c r="H39" s="49" t="str">
        <f>IF($B39="","",Q39+X39+(IF($A39="Norge",(SUMIF('NO kostnader'!$C:$C,Årsbudget!$B39,'NO kostnader'!T:T)),(SUMIF('EU kostnader'!$C:$C,Årsbudget!$B39,'EU kostnader'!K:K)))))</f>
        <v/>
      </c>
      <c r="I39" s="49" t="str">
        <f>IF($B39="","",R39+Y39+(IF($A39="Norge",(SUMIF('NO kostnader'!$C:$C,Årsbudget!$B39,'NO kostnader'!U:U)),(SUMIF('EU kostnader'!$C:$C,Årsbudget!$B39,'EU kostnader'!L:L)))))</f>
        <v/>
      </c>
      <c r="M39" s="61">
        <f>IF($N$4="Nei",0,(IF($A39="Norge",(ROUND(((SUMIFS('NO kostnader'!P:P,'NO kostnader'!$C:$C,Årsbudget!$B39,'NO kostnader'!$D:$D,"Personal")*0.15)),0)),(ROUND(((SUMIFS('EU kostnader'!G:G,'EU kostnader'!$C:$C,Årsbudget!$B39,'EU kostnader'!$D:$D,"Personal")*0.15)),0)))))</f>
        <v>0</v>
      </c>
      <c r="N39" s="61">
        <f>IF($N$4="Nei",0,(IF($A39="Norge",(ROUND(((SUMIFS('NO kostnader'!Q:Q,'NO kostnader'!$C:$C,Årsbudget!$B39,'NO kostnader'!$D:$D,"Personal")*0.15)),0)),(ROUND(((SUMIFS('EU kostnader'!H:H,'EU kostnader'!$C:$C,Årsbudget!$B39,'EU kostnader'!$D:$D,"Personal")*0.15)),0)))))</f>
        <v>0</v>
      </c>
      <c r="O39" s="61">
        <f>IF($N$4="Nei",0,(IF($A39="Norge",(ROUND(((SUMIFS('NO kostnader'!R:R,'NO kostnader'!$C:$C,Årsbudget!$B39,'NO kostnader'!$D:$D,"Personal")*0.15)),0)),(ROUND(((SUMIFS('EU kostnader'!I:I,'EU kostnader'!$C:$C,Årsbudget!$B39,'EU kostnader'!$D:$D,"Personal")*0.15)),0)))))</f>
        <v>0</v>
      </c>
      <c r="P39" s="61">
        <f>IF($N$4="Nei",0,(IF($A39="Norge",(ROUND(((SUMIFS('NO kostnader'!S:S,'NO kostnader'!$C:$C,Årsbudget!$B39,'NO kostnader'!$D:$D,"Personal")*0.15)),0)),(ROUND(((SUMIFS('EU kostnader'!J:J,'EU kostnader'!$C:$C,Årsbudget!$B39,'EU kostnader'!$D:$D,"Personal")*0.15)),0)))))</f>
        <v>0</v>
      </c>
      <c r="Q39" s="61">
        <f>IF($N$4="Nei",0,(IF($A39="Norge",(ROUND(((SUMIFS('NO kostnader'!T:T,'NO kostnader'!$C:$C,Årsbudget!$B39,'NO kostnader'!$D:$D,"Personal")*0.15)),0)),(ROUND(((SUMIFS('EU kostnader'!K:K,'EU kostnader'!$C:$C,Årsbudget!$B39,'EU kostnader'!$D:$D,"Personal")*0.15)),0)))))</f>
        <v>0</v>
      </c>
      <c r="R39" s="61">
        <f>IF($N$4="Nei",0,(IF($A39="Norge",(ROUND(((SUMIFS('NO kostnader'!U:U,'NO kostnader'!$C:$C,Årsbudget!$B39,'NO kostnader'!$D:$D,"Personal")*0.15)),0)),(ROUND(((SUMIFS('EU kostnader'!L:L,'EU kostnader'!$C:$C,Årsbudget!$B39,'EU kostnader'!$D:$D,"Personal")*0.15)),0)))))</f>
        <v>0</v>
      </c>
      <c r="T39" s="61">
        <f>IF($U$4="Nei",0,(IF($A39="Norge",(ROUND(((SUMIFS('NO kostnader'!P:P,'NO kostnader'!$C:$C,Årsbudget!$B39,'NO kostnader'!$D:$D,"Personal")*0.06)),0)),(ROUND(((SUMIFS('EU kostnader'!G:G,'EU kostnader'!$C:$C,Årsbudget!$B39,'EU kostnader'!$D:$D,"Personal")*0.06)),0)))))</f>
        <v>0</v>
      </c>
      <c r="U39" s="61">
        <f>IF($U$4="Nei",0,(IF($A39="Norge",(ROUND(((SUMIFS('NO kostnader'!Q:Q,'NO kostnader'!$C:$C,Årsbudget!$B39,'NO kostnader'!$D:$D,"Personal")*0.06)),0)),(ROUND(((SUMIFS('EU kostnader'!H:H,'EU kostnader'!$C:$C,Årsbudget!$B39,'EU kostnader'!$D:$D,"Personal")*0.06)),0)))))</f>
        <v>0</v>
      </c>
      <c r="V39" s="61">
        <f>IF($U$4="Nei",0,(IF($A39="Norge",(ROUND(((SUMIFS('NO kostnader'!R:R,'NO kostnader'!$C:$C,Årsbudget!$B39,'NO kostnader'!$D:$D,"Personal")*0.06)),0)),(ROUND(((SUMIFS('EU kostnader'!I:I,'EU kostnader'!$C:$C,Årsbudget!$B39,'EU kostnader'!$D:$D,"Personal")*0.06)),0)))))</f>
        <v>0</v>
      </c>
      <c r="W39" s="61">
        <f>IF($U$4="Nei",0,(IF($A39="Norge",(ROUND(((SUMIFS('NO kostnader'!S:S,'NO kostnader'!$C:$C,Årsbudget!$B39,'NO kostnader'!$D:$D,"Personal")*0.06)),0)),(ROUND(((SUMIFS('EU kostnader'!J:J,'EU kostnader'!$C:$C,Årsbudget!$B39,'EU kostnader'!$D:$D,"Personal")*0.06)),0)))))</f>
        <v>0</v>
      </c>
      <c r="X39" s="61">
        <f>IF($U$4="Nei",0,(IF($A39="Norge",(ROUND(((SUMIFS('NO kostnader'!T:T,'NO kostnader'!$C:$C,Årsbudget!$B39,'NO kostnader'!$D:$D,"Personal")*0.06)),0)),(ROUND(((SUMIFS('EU kostnader'!K:K,'EU kostnader'!$C:$C,Årsbudget!$B39,'EU kostnader'!$D:$D,"Personal")*0.06)),0)))))</f>
        <v>0</v>
      </c>
      <c r="Y39" s="61">
        <f>IF($U$4="Nei",0,(IF($A39="Norge",(ROUND(((SUMIFS('NO kostnader'!U:U,'NO kostnader'!$C:$C,Årsbudget!$B39,'NO kostnader'!$D:$D,"Personal")*0.06)),0)),(ROUND(((SUMIFS('EU kostnader'!L:L,'EU kostnader'!$C:$C,Årsbudget!$B39,'EU kostnader'!$D:$D,"Personal")*0.06)),0)))))</f>
        <v>0</v>
      </c>
    </row>
    <row r="40" spans="1:25" x14ac:dyDescent="0.25">
      <c r="A40" s="56" t="str">
        <f>VLOOKUP(B40,'Set-up'!$BG$35:$BH$79,2,FALSE)</f>
        <v/>
      </c>
      <c r="B40" s="56" t="str">
        <f>IF('Set-up'!BG66="","",'Set-up'!BG66)</f>
        <v/>
      </c>
      <c r="C40" s="74" t="str">
        <f t="shared" si="5"/>
        <v/>
      </c>
      <c r="D40" s="49" t="str">
        <f>IF($B40="","",M40+T40+(IF($A40="Norge",(SUMIF('NO kostnader'!$C:$C,Årsbudget!$B40,'NO kostnader'!P:P)),(SUMIF('EU kostnader'!$C:$C,Årsbudget!$B40,'EU kostnader'!G:G)))))</f>
        <v/>
      </c>
      <c r="E40" s="49" t="str">
        <f>IF($B40="","",N40+U40+(IF($A40="Norge",(SUMIF('NO kostnader'!$C:$C,Årsbudget!$B40,'NO kostnader'!Q:Q)),(SUMIF('EU kostnader'!$C:$C,Årsbudget!$B40,'EU kostnader'!H:H)))))</f>
        <v/>
      </c>
      <c r="F40" s="49" t="str">
        <f>IF($B40="","",O40+V40+(IF($A40="Norge",(SUMIF('NO kostnader'!$C:$C,Årsbudget!$B40,'NO kostnader'!R:R)),(SUMIF('EU kostnader'!$C:$C,Årsbudget!$B40,'EU kostnader'!I:I)))))</f>
        <v/>
      </c>
      <c r="G40" s="49" t="str">
        <f>IF($B40="","",P40+W40+(IF($A40="Norge",(SUMIF('NO kostnader'!$C:$C,Årsbudget!$B40,'NO kostnader'!S:S)),(SUMIF('EU kostnader'!$C:$C,Årsbudget!$B40,'EU kostnader'!J:J)))))</f>
        <v/>
      </c>
      <c r="H40" s="49" t="str">
        <f>IF($B40="","",Q40+X40+(IF($A40="Norge",(SUMIF('NO kostnader'!$C:$C,Årsbudget!$B40,'NO kostnader'!T:T)),(SUMIF('EU kostnader'!$C:$C,Årsbudget!$B40,'EU kostnader'!K:K)))))</f>
        <v/>
      </c>
      <c r="I40" s="49" t="str">
        <f>IF($B40="","",R40+Y40+(IF($A40="Norge",(SUMIF('NO kostnader'!$C:$C,Årsbudget!$B40,'NO kostnader'!U:U)),(SUMIF('EU kostnader'!$C:$C,Årsbudget!$B40,'EU kostnader'!L:L)))))</f>
        <v/>
      </c>
      <c r="M40" s="61">
        <f>IF($N$4="Nei",0,(IF($A40="Norge",(ROUND(((SUMIFS('NO kostnader'!P:P,'NO kostnader'!$C:$C,Årsbudget!$B40,'NO kostnader'!$D:$D,"Personal")*0.15)),0)),(ROUND(((SUMIFS('EU kostnader'!G:G,'EU kostnader'!$C:$C,Årsbudget!$B40,'EU kostnader'!$D:$D,"Personal")*0.15)),0)))))</f>
        <v>0</v>
      </c>
      <c r="N40" s="61">
        <f>IF($N$4="Nei",0,(IF($A40="Norge",(ROUND(((SUMIFS('NO kostnader'!Q:Q,'NO kostnader'!$C:$C,Årsbudget!$B40,'NO kostnader'!$D:$D,"Personal")*0.15)),0)),(ROUND(((SUMIFS('EU kostnader'!H:H,'EU kostnader'!$C:$C,Årsbudget!$B40,'EU kostnader'!$D:$D,"Personal")*0.15)),0)))))</f>
        <v>0</v>
      </c>
      <c r="O40" s="61">
        <f>IF($N$4="Nei",0,(IF($A40="Norge",(ROUND(((SUMIFS('NO kostnader'!R:R,'NO kostnader'!$C:$C,Årsbudget!$B40,'NO kostnader'!$D:$D,"Personal")*0.15)),0)),(ROUND(((SUMIFS('EU kostnader'!I:I,'EU kostnader'!$C:$C,Årsbudget!$B40,'EU kostnader'!$D:$D,"Personal")*0.15)),0)))))</f>
        <v>0</v>
      </c>
      <c r="P40" s="61">
        <f>IF($N$4="Nei",0,(IF($A40="Norge",(ROUND(((SUMIFS('NO kostnader'!S:S,'NO kostnader'!$C:$C,Årsbudget!$B40,'NO kostnader'!$D:$D,"Personal")*0.15)),0)),(ROUND(((SUMIFS('EU kostnader'!J:J,'EU kostnader'!$C:$C,Årsbudget!$B40,'EU kostnader'!$D:$D,"Personal")*0.15)),0)))))</f>
        <v>0</v>
      </c>
      <c r="Q40" s="61">
        <f>IF($N$4="Nei",0,(IF($A40="Norge",(ROUND(((SUMIFS('NO kostnader'!T:T,'NO kostnader'!$C:$C,Årsbudget!$B40,'NO kostnader'!$D:$D,"Personal")*0.15)),0)),(ROUND(((SUMIFS('EU kostnader'!K:K,'EU kostnader'!$C:$C,Årsbudget!$B40,'EU kostnader'!$D:$D,"Personal")*0.15)),0)))))</f>
        <v>0</v>
      </c>
      <c r="R40" s="61">
        <f>IF($N$4="Nei",0,(IF($A40="Norge",(ROUND(((SUMIFS('NO kostnader'!U:U,'NO kostnader'!$C:$C,Årsbudget!$B40,'NO kostnader'!$D:$D,"Personal")*0.15)),0)),(ROUND(((SUMIFS('EU kostnader'!L:L,'EU kostnader'!$C:$C,Årsbudget!$B40,'EU kostnader'!$D:$D,"Personal")*0.15)),0)))))</f>
        <v>0</v>
      </c>
      <c r="T40" s="61">
        <f>IF($U$4="Nei",0,(IF($A40="Norge",(ROUND(((SUMIFS('NO kostnader'!P:P,'NO kostnader'!$C:$C,Årsbudget!$B40,'NO kostnader'!$D:$D,"Personal")*0.06)),0)),(ROUND(((SUMIFS('EU kostnader'!G:G,'EU kostnader'!$C:$C,Årsbudget!$B40,'EU kostnader'!$D:$D,"Personal")*0.06)),0)))))</f>
        <v>0</v>
      </c>
      <c r="U40" s="61">
        <f>IF($U$4="Nei",0,(IF($A40="Norge",(ROUND(((SUMIFS('NO kostnader'!Q:Q,'NO kostnader'!$C:$C,Årsbudget!$B40,'NO kostnader'!$D:$D,"Personal")*0.06)),0)),(ROUND(((SUMIFS('EU kostnader'!H:H,'EU kostnader'!$C:$C,Årsbudget!$B40,'EU kostnader'!$D:$D,"Personal")*0.06)),0)))))</f>
        <v>0</v>
      </c>
      <c r="V40" s="61">
        <f>IF($U$4="Nei",0,(IF($A40="Norge",(ROUND(((SUMIFS('NO kostnader'!R:R,'NO kostnader'!$C:$C,Årsbudget!$B40,'NO kostnader'!$D:$D,"Personal")*0.06)),0)),(ROUND(((SUMIFS('EU kostnader'!I:I,'EU kostnader'!$C:$C,Årsbudget!$B40,'EU kostnader'!$D:$D,"Personal")*0.06)),0)))))</f>
        <v>0</v>
      </c>
      <c r="W40" s="61">
        <f>IF($U$4="Nei",0,(IF($A40="Norge",(ROUND(((SUMIFS('NO kostnader'!S:S,'NO kostnader'!$C:$C,Årsbudget!$B40,'NO kostnader'!$D:$D,"Personal")*0.06)),0)),(ROUND(((SUMIFS('EU kostnader'!J:J,'EU kostnader'!$C:$C,Årsbudget!$B40,'EU kostnader'!$D:$D,"Personal")*0.06)),0)))))</f>
        <v>0</v>
      </c>
      <c r="X40" s="61">
        <f>IF($U$4="Nei",0,(IF($A40="Norge",(ROUND(((SUMIFS('NO kostnader'!T:T,'NO kostnader'!$C:$C,Årsbudget!$B40,'NO kostnader'!$D:$D,"Personal")*0.06)),0)),(ROUND(((SUMIFS('EU kostnader'!K:K,'EU kostnader'!$C:$C,Årsbudget!$B40,'EU kostnader'!$D:$D,"Personal")*0.06)),0)))))</f>
        <v>0</v>
      </c>
      <c r="Y40" s="61">
        <f>IF($U$4="Nei",0,(IF($A40="Norge",(ROUND(((SUMIFS('NO kostnader'!U:U,'NO kostnader'!$C:$C,Årsbudget!$B40,'NO kostnader'!$D:$D,"Personal")*0.06)),0)),(ROUND(((SUMIFS('EU kostnader'!L:L,'EU kostnader'!$C:$C,Årsbudget!$B40,'EU kostnader'!$D:$D,"Personal")*0.06)),0)))))</f>
        <v>0</v>
      </c>
    </row>
    <row r="41" spans="1:25" x14ac:dyDescent="0.25">
      <c r="A41" s="56" t="str">
        <f>VLOOKUP(B41,'Set-up'!$BG$35:$BH$79,2,FALSE)</f>
        <v/>
      </c>
      <c r="B41" s="56" t="str">
        <f>IF('Set-up'!BG67="","",'Set-up'!BG67)</f>
        <v/>
      </c>
      <c r="C41" s="74" t="str">
        <f t="shared" si="5"/>
        <v/>
      </c>
      <c r="D41" s="49" t="str">
        <f>IF($B41="","",M41+T41+(IF($A41="Norge",(SUMIF('NO kostnader'!$C:$C,Årsbudget!$B41,'NO kostnader'!P:P)),(SUMIF('EU kostnader'!$C:$C,Årsbudget!$B41,'EU kostnader'!G:G)))))</f>
        <v/>
      </c>
      <c r="E41" s="49" t="str">
        <f>IF($B41="","",N41+U41+(IF($A41="Norge",(SUMIF('NO kostnader'!$C:$C,Årsbudget!$B41,'NO kostnader'!Q:Q)),(SUMIF('EU kostnader'!$C:$C,Årsbudget!$B41,'EU kostnader'!H:H)))))</f>
        <v/>
      </c>
      <c r="F41" s="49" t="str">
        <f>IF($B41="","",O41+V41+(IF($A41="Norge",(SUMIF('NO kostnader'!$C:$C,Årsbudget!$B41,'NO kostnader'!R:R)),(SUMIF('EU kostnader'!$C:$C,Årsbudget!$B41,'EU kostnader'!I:I)))))</f>
        <v/>
      </c>
      <c r="G41" s="49" t="str">
        <f>IF($B41="","",P41+W41+(IF($A41="Norge",(SUMIF('NO kostnader'!$C:$C,Årsbudget!$B41,'NO kostnader'!S:S)),(SUMIF('EU kostnader'!$C:$C,Årsbudget!$B41,'EU kostnader'!J:J)))))</f>
        <v/>
      </c>
      <c r="H41" s="49" t="str">
        <f>IF($B41="","",Q41+X41+(IF($A41="Norge",(SUMIF('NO kostnader'!$C:$C,Årsbudget!$B41,'NO kostnader'!T:T)),(SUMIF('EU kostnader'!$C:$C,Årsbudget!$B41,'EU kostnader'!K:K)))))</f>
        <v/>
      </c>
      <c r="I41" s="49" t="str">
        <f>IF($B41="","",R41+Y41+(IF($A41="Norge",(SUMIF('NO kostnader'!$C:$C,Årsbudget!$B41,'NO kostnader'!U:U)),(SUMIF('EU kostnader'!$C:$C,Årsbudget!$B41,'EU kostnader'!L:L)))))</f>
        <v/>
      </c>
      <c r="M41" s="61">
        <f>IF($N$4="Nei",0,(IF($A41="Norge",(ROUND(((SUMIFS('NO kostnader'!P:P,'NO kostnader'!$C:$C,Årsbudget!$B41,'NO kostnader'!$D:$D,"Personal")*0.15)),0)),(ROUND(((SUMIFS('EU kostnader'!G:G,'EU kostnader'!$C:$C,Årsbudget!$B41,'EU kostnader'!$D:$D,"Personal")*0.15)),0)))))</f>
        <v>0</v>
      </c>
      <c r="N41" s="61">
        <f>IF($N$4="Nei",0,(IF($A41="Norge",(ROUND(((SUMIFS('NO kostnader'!Q:Q,'NO kostnader'!$C:$C,Årsbudget!$B41,'NO kostnader'!$D:$D,"Personal")*0.15)),0)),(ROUND(((SUMIFS('EU kostnader'!H:H,'EU kostnader'!$C:$C,Årsbudget!$B41,'EU kostnader'!$D:$D,"Personal")*0.15)),0)))))</f>
        <v>0</v>
      </c>
      <c r="O41" s="61">
        <f>IF($N$4="Nei",0,(IF($A41="Norge",(ROUND(((SUMIFS('NO kostnader'!R:R,'NO kostnader'!$C:$C,Årsbudget!$B41,'NO kostnader'!$D:$D,"Personal")*0.15)),0)),(ROUND(((SUMIFS('EU kostnader'!I:I,'EU kostnader'!$C:$C,Årsbudget!$B41,'EU kostnader'!$D:$D,"Personal")*0.15)),0)))))</f>
        <v>0</v>
      </c>
      <c r="P41" s="61">
        <f>IF($N$4="Nei",0,(IF($A41="Norge",(ROUND(((SUMIFS('NO kostnader'!S:S,'NO kostnader'!$C:$C,Årsbudget!$B41,'NO kostnader'!$D:$D,"Personal")*0.15)),0)),(ROUND(((SUMIFS('EU kostnader'!J:J,'EU kostnader'!$C:$C,Årsbudget!$B41,'EU kostnader'!$D:$D,"Personal")*0.15)),0)))))</f>
        <v>0</v>
      </c>
      <c r="Q41" s="61">
        <f>IF($N$4="Nei",0,(IF($A41="Norge",(ROUND(((SUMIFS('NO kostnader'!T:T,'NO kostnader'!$C:$C,Årsbudget!$B41,'NO kostnader'!$D:$D,"Personal")*0.15)),0)),(ROUND(((SUMIFS('EU kostnader'!K:K,'EU kostnader'!$C:$C,Årsbudget!$B41,'EU kostnader'!$D:$D,"Personal")*0.15)),0)))))</f>
        <v>0</v>
      </c>
      <c r="R41" s="61">
        <f>IF($N$4="Nei",0,(IF($A41="Norge",(ROUND(((SUMIFS('NO kostnader'!U:U,'NO kostnader'!$C:$C,Årsbudget!$B41,'NO kostnader'!$D:$D,"Personal")*0.15)),0)),(ROUND(((SUMIFS('EU kostnader'!L:L,'EU kostnader'!$C:$C,Årsbudget!$B41,'EU kostnader'!$D:$D,"Personal")*0.15)),0)))))</f>
        <v>0</v>
      </c>
      <c r="T41" s="61">
        <f>IF($U$4="Nei",0,(IF($A41="Norge",(ROUND(((SUMIFS('NO kostnader'!P:P,'NO kostnader'!$C:$C,Årsbudget!$B41,'NO kostnader'!$D:$D,"Personal")*0.06)),0)),(ROUND(((SUMIFS('EU kostnader'!G:G,'EU kostnader'!$C:$C,Årsbudget!$B41,'EU kostnader'!$D:$D,"Personal")*0.06)),0)))))</f>
        <v>0</v>
      </c>
      <c r="U41" s="61">
        <f>IF($U$4="Nei",0,(IF($A41="Norge",(ROUND(((SUMIFS('NO kostnader'!Q:Q,'NO kostnader'!$C:$C,Årsbudget!$B41,'NO kostnader'!$D:$D,"Personal")*0.06)),0)),(ROUND(((SUMIFS('EU kostnader'!H:H,'EU kostnader'!$C:$C,Årsbudget!$B41,'EU kostnader'!$D:$D,"Personal")*0.06)),0)))))</f>
        <v>0</v>
      </c>
      <c r="V41" s="61">
        <f>IF($U$4="Nei",0,(IF($A41="Norge",(ROUND(((SUMIFS('NO kostnader'!R:R,'NO kostnader'!$C:$C,Årsbudget!$B41,'NO kostnader'!$D:$D,"Personal")*0.06)),0)),(ROUND(((SUMIFS('EU kostnader'!I:I,'EU kostnader'!$C:$C,Årsbudget!$B41,'EU kostnader'!$D:$D,"Personal")*0.06)),0)))))</f>
        <v>0</v>
      </c>
      <c r="W41" s="61">
        <f>IF($U$4="Nei",0,(IF($A41="Norge",(ROUND(((SUMIFS('NO kostnader'!S:S,'NO kostnader'!$C:$C,Årsbudget!$B41,'NO kostnader'!$D:$D,"Personal")*0.06)),0)),(ROUND(((SUMIFS('EU kostnader'!J:J,'EU kostnader'!$C:$C,Årsbudget!$B41,'EU kostnader'!$D:$D,"Personal")*0.06)),0)))))</f>
        <v>0</v>
      </c>
      <c r="X41" s="61">
        <f>IF($U$4="Nei",0,(IF($A41="Norge",(ROUND(((SUMIFS('NO kostnader'!T:T,'NO kostnader'!$C:$C,Årsbudget!$B41,'NO kostnader'!$D:$D,"Personal")*0.06)),0)),(ROUND(((SUMIFS('EU kostnader'!K:K,'EU kostnader'!$C:$C,Årsbudget!$B41,'EU kostnader'!$D:$D,"Personal")*0.06)),0)))))</f>
        <v>0</v>
      </c>
      <c r="Y41" s="61">
        <f>IF($U$4="Nei",0,(IF($A41="Norge",(ROUND(((SUMIFS('NO kostnader'!U:U,'NO kostnader'!$C:$C,Årsbudget!$B41,'NO kostnader'!$D:$D,"Personal")*0.06)),0)),(ROUND(((SUMIFS('EU kostnader'!L:L,'EU kostnader'!$C:$C,Årsbudget!$B41,'EU kostnader'!$D:$D,"Personal")*0.06)),0)))))</f>
        <v>0</v>
      </c>
    </row>
    <row r="42" spans="1:25" x14ac:dyDescent="0.25">
      <c r="A42" s="56" t="str">
        <f>VLOOKUP(B42,'Set-up'!$BG$35:$BH$79,2,FALSE)</f>
        <v/>
      </c>
      <c r="B42" s="56" t="str">
        <f>IF('Set-up'!BG68="","",'Set-up'!BG68)</f>
        <v/>
      </c>
      <c r="C42" s="74" t="str">
        <f t="shared" si="5"/>
        <v/>
      </c>
      <c r="D42" s="49" t="str">
        <f>IF($B42="","",M42+T42+(IF($A42="Norge",(SUMIF('NO kostnader'!$C:$C,Årsbudget!$B42,'NO kostnader'!P:P)),(SUMIF('EU kostnader'!$C:$C,Årsbudget!$B42,'EU kostnader'!G:G)))))</f>
        <v/>
      </c>
      <c r="E42" s="49" t="str">
        <f>IF($B42="","",N42+U42+(IF($A42="Norge",(SUMIF('NO kostnader'!$C:$C,Årsbudget!$B42,'NO kostnader'!Q:Q)),(SUMIF('EU kostnader'!$C:$C,Årsbudget!$B42,'EU kostnader'!H:H)))))</f>
        <v/>
      </c>
      <c r="F42" s="49" t="str">
        <f>IF($B42="","",O42+V42+(IF($A42="Norge",(SUMIF('NO kostnader'!$C:$C,Årsbudget!$B42,'NO kostnader'!R:R)),(SUMIF('EU kostnader'!$C:$C,Årsbudget!$B42,'EU kostnader'!I:I)))))</f>
        <v/>
      </c>
      <c r="G42" s="49" t="str">
        <f>IF($B42="","",P42+W42+(IF($A42="Norge",(SUMIF('NO kostnader'!$C:$C,Årsbudget!$B42,'NO kostnader'!S:S)),(SUMIF('EU kostnader'!$C:$C,Årsbudget!$B42,'EU kostnader'!J:J)))))</f>
        <v/>
      </c>
      <c r="H42" s="49" t="str">
        <f>IF($B42="","",Q42+X42+(IF($A42="Norge",(SUMIF('NO kostnader'!$C:$C,Årsbudget!$B42,'NO kostnader'!T:T)),(SUMIF('EU kostnader'!$C:$C,Årsbudget!$B42,'EU kostnader'!K:K)))))</f>
        <v/>
      </c>
      <c r="I42" s="49" t="str">
        <f>IF($B42="","",R42+Y42+(IF($A42="Norge",(SUMIF('NO kostnader'!$C:$C,Årsbudget!$B42,'NO kostnader'!U:U)),(SUMIF('EU kostnader'!$C:$C,Årsbudget!$B42,'EU kostnader'!L:L)))))</f>
        <v/>
      </c>
      <c r="M42" s="61">
        <f>IF($N$4="Nei",0,(IF($A42="Norge",(ROUND(((SUMIFS('NO kostnader'!P:P,'NO kostnader'!$C:$C,Årsbudget!$B42,'NO kostnader'!$D:$D,"Personal")*0.15)),0)),(ROUND(((SUMIFS('EU kostnader'!G:G,'EU kostnader'!$C:$C,Årsbudget!$B42,'EU kostnader'!$D:$D,"Personal")*0.15)),0)))))</f>
        <v>0</v>
      </c>
      <c r="N42" s="61">
        <f>IF($N$4="Nei",0,(IF($A42="Norge",(ROUND(((SUMIFS('NO kostnader'!Q:Q,'NO kostnader'!$C:$C,Årsbudget!$B42,'NO kostnader'!$D:$D,"Personal")*0.15)),0)),(ROUND(((SUMIFS('EU kostnader'!H:H,'EU kostnader'!$C:$C,Årsbudget!$B42,'EU kostnader'!$D:$D,"Personal")*0.15)),0)))))</f>
        <v>0</v>
      </c>
      <c r="O42" s="61">
        <f>IF($N$4="Nei",0,(IF($A42="Norge",(ROUND(((SUMIFS('NO kostnader'!R:R,'NO kostnader'!$C:$C,Årsbudget!$B42,'NO kostnader'!$D:$D,"Personal")*0.15)),0)),(ROUND(((SUMIFS('EU kostnader'!I:I,'EU kostnader'!$C:$C,Årsbudget!$B42,'EU kostnader'!$D:$D,"Personal")*0.15)),0)))))</f>
        <v>0</v>
      </c>
      <c r="P42" s="61">
        <f>IF($N$4="Nei",0,(IF($A42="Norge",(ROUND(((SUMIFS('NO kostnader'!S:S,'NO kostnader'!$C:$C,Årsbudget!$B42,'NO kostnader'!$D:$D,"Personal")*0.15)),0)),(ROUND(((SUMIFS('EU kostnader'!J:J,'EU kostnader'!$C:$C,Årsbudget!$B42,'EU kostnader'!$D:$D,"Personal")*0.15)),0)))))</f>
        <v>0</v>
      </c>
      <c r="Q42" s="61">
        <f>IF($N$4="Nei",0,(IF($A42="Norge",(ROUND(((SUMIFS('NO kostnader'!T:T,'NO kostnader'!$C:$C,Årsbudget!$B42,'NO kostnader'!$D:$D,"Personal")*0.15)),0)),(ROUND(((SUMIFS('EU kostnader'!K:K,'EU kostnader'!$C:$C,Årsbudget!$B42,'EU kostnader'!$D:$D,"Personal")*0.15)),0)))))</f>
        <v>0</v>
      </c>
      <c r="R42" s="61">
        <f>IF($N$4="Nei",0,(IF($A42="Norge",(ROUND(((SUMIFS('NO kostnader'!U:U,'NO kostnader'!$C:$C,Årsbudget!$B42,'NO kostnader'!$D:$D,"Personal")*0.15)),0)),(ROUND(((SUMIFS('EU kostnader'!L:L,'EU kostnader'!$C:$C,Årsbudget!$B42,'EU kostnader'!$D:$D,"Personal")*0.15)),0)))))</f>
        <v>0</v>
      </c>
      <c r="T42" s="61">
        <f>IF($U$4="Nei",0,(IF($A42="Norge",(ROUND(((SUMIFS('NO kostnader'!P:P,'NO kostnader'!$C:$C,Årsbudget!$B42,'NO kostnader'!$D:$D,"Personal")*0.06)),0)),(ROUND(((SUMIFS('EU kostnader'!G:G,'EU kostnader'!$C:$C,Årsbudget!$B42,'EU kostnader'!$D:$D,"Personal")*0.06)),0)))))</f>
        <v>0</v>
      </c>
      <c r="U42" s="61">
        <f>IF($U$4="Nei",0,(IF($A42="Norge",(ROUND(((SUMIFS('NO kostnader'!Q:Q,'NO kostnader'!$C:$C,Årsbudget!$B42,'NO kostnader'!$D:$D,"Personal")*0.06)),0)),(ROUND(((SUMIFS('EU kostnader'!H:H,'EU kostnader'!$C:$C,Årsbudget!$B42,'EU kostnader'!$D:$D,"Personal")*0.06)),0)))))</f>
        <v>0</v>
      </c>
      <c r="V42" s="61">
        <f>IF($U$4="Nei",0,(IF($A42="Norge",(ROUND(((SUMIFS('NO kostnader'!R:R,'NO kostnader'!$C:$C,Årsbudget!$B42,'NO kostnader'!$D:$D,"Personal")*0.06)),0)),(ROUND(((SUMIFS('EU kostnader'!I:I,'EU kostnader'!$C:$C,Årsbudget!$B42,'EU kostnader'!$D:$D,"Personal")*0.06)),0)))))</f>
        <v>0</v>
      </c>
      <c r="W42" s="61">
        <f>IF($U$4="Nei",0,(IF($A42="Norge",(ROUND(((SUMIFS('NO kostnader'!S:S,'NO kostnader'!$C:$C,Årsbudget!$B42,'NO kostnader'!$D:$D,"Personal")*0.06)),0)),(ROUND(((SUMIFS('EU kostnader'!J:J,'EU kostnader'!$C:$C,Årsbudget!$B42,'EU kostnader'!$D:$D,"Personal")*0.06)),0)))))</f>
        <v>0</v>
      </c>
      <c r="X42" s="61">
        <f>IF($U$4="Nei",0,(IF($A42="Norge",(ROUND(((SUMIFS('NO kostnader'!T:T,'NO kostnader'!$C:$C,Årsbudget!$B42,'NO kostnader'!$D:$D,"Personal")*0.06)),0)),(ROUND(((SUMIFS('EU kostnader'!K:K,'EU kostnader'!$C:$C,Årsbudget!$B42,'EU kostnader'!$D:$D,"Personal")*0.06)),0)))))</f>
        <v>0</v>
      </c>
      <c r="Y42" s="61">
        <f>IF($U$4="Nei",0,(IF($A42="Norge",(ROUND(((SUMIFS('NO kostnader'!U:U,'NO kostnader'!$C:$C,Årsbudget!$B42,'NO kostnader'!$D:$D,"Personal")*0.06)),0)),(ROUND(((SUMIFS('EU kostnader'!L:L,'EU kostnader'!$C:$C,Årsbudget!$B42,'EU kostnader'!$D:$D,"Personal")*0.06)),0)))))</f>
        <v>0</v>
      </c>
    </row>
    <row r="43" spans="1:25" x14ac:dyDescent="0.25">
      <c r="A43" s="56" t="str">
        <f>VLOOKUP(B43,'Set-up'!$BG$35:$BH$79,2,FALSE)</f>
        <v/>
      </c>
      <c r="B43" s="56" t="str">
        <f>IF('Set-up'!BG69="","",'Set-up'!BG69)</f>
        <v/>
      </c>
      <c r="C43" s="74" t="str">
        <f t="shared" si="5"/>
        <v/>
      </c>
      <c r="D43" s="49" t="str">
        <f>IF($B43="","",M43+T43+(IF($A43="Norge",(SUMIF('NO kostnader'!$C:$C,Årsbudget!$B43,'NO kostnader'!P:P)),(SUMIF('EU kostnader'!$C:$C,Årsbudget!$B43,'EU kostnader'!G:G)))))</f>
        <v/>
      </c>
      <c r="E43" s="49" t="str">
        <f>IF($B43="","",N43+U43+(IF($A43="Norge",(SUMIF('NO kostnader'!$C:$C,Årsbudget!$B43,'NO kostnader'!Q:Q)),(SUMIF('EU kostnader'!$C:$C,Årsbudget!$B43,'EU kostnader'!H:H)))))</f>
        <v/>
      </c>
      <c r="F43" s="49" t="str">
        <f>IF($B43="","",O43+V43+(IF($A43="Norge",(SUMIF('NO kostnader'!$C:$C,Årsbudget!$B43,'NO kostnader'!R:R)),(SUMIF('EU kostnader'!$C:$C,Årsbudget!$B43,'EU kostnader'!I:I)))))</f>
        <v/>
      </c>
      <c r="G43" s="49" t="str">
        <f>IF($B43="","",P43+W43+(IF($A43="Norge",(SUMIF('NO kostnader'!$C:$C,Årsbudget!$B43,'NO kostnader'!S:S)),(SUMIF('EU kostnader'!$C:$C,Årsbudget!$B43,'EU kostnader'!J:J)))))</f>
        <v/>
      </c>
      <c r="H43" s="49" t="str">
        <f>IF($B43="","",Q43+X43+(IF($A43="Norge",(SUMIF('NO kostnader'!$C:$C,Årsbudget!$B43,'NO kostnader'!T:T)),(SUMIF('EU kostnader'!$C:$C,Årsbudget!$B43,'EU kostnader'!K:K)))))</f>
        <v/>
      </c>
      <c r="I43" s="49" t="str">
        <f>IF($B43="","",R43+Y43+(IF($A43="Norge",(SUMIF('NO kostnader'!$C:$C,Årsbudget!$B43,'NO kostnader'!U:U)),(SUMIF('EU kostnader'!$C:$C,Årsbudget!$B43,'EU kostnader'!L:L)))))</f>
        <v/>
      </c>
      <c r="M43" s="61">
        <f>IF($N$4="Nei",0,(IF($A43="Norge",(ROUND(((SUMIFS('NO kostnader'!P:P,'NO kostnader'!$C:$C,Årsbudget!$B43,'NO kostnader'!$D:$D,"Personal")*0.15)),0)),(ROUND(((SUMIFS('EU kostnader'!G:G,'EU kostnader'!$C:$C,Årsbudget!$B43,'EU kostnader'!$D:$D,"Personal")*0.15)),0)))))</f>
        <v>0</v>
      </c>
      <c r="N43" s="61">
        <f>IF($N$4="Nei",0,(IF($A43="Norge",(ROUND(((SUMIFS('NO kostnader'!Q:Q,'NO kostnader'!$C:$C,Årsbudget!$B43,'NO kostnader'!$D:$D,"Personal")*0.15)),0)),(ROUND(((SUMIFS('EU kostnader'!H:H,'EU kostnader'!$C:$C,Årsbudget!$B43,'EU kostnader'!$D:$D,"Personal")*0.15)),0)))))</f>
        <v>0</v>
      </c>
      <c r="O43" s="61">
        <f>IF($N$4="Nei",0,(IF($A43="Norge",(ROUND(((SUMIFS('NO kostnader'!R:R,'NO kostnader'!$C:$C,Årsbudget!$B43,'NO kostnader'!$D:$D,"Personal")*0.15)),0)),(ROUND(((SUMIFS('EU kostnader'!I:I,'EU kostnader'!$C:$C,Årsbudget!$B43,'EU kostnader'!$D:$D,"Personal")*0.15)),0)))))</f>
        <v>0</v>
      </c>
      <c r="P43" s="61">
        <f>IF($N$4="Nei",0,(IF($A43="Norge",(ROUND(((SUMIFS('NO kostnader'!S:S,'NO kostnader'!$C:$C,Årsbudget!$B43,'NO kostnader'!$D:$D,"Personal")*0.15)),0)),(ROUND(((SUMIFS('EU kostnader'!J:J,'EU kostnader'!$C:$C,Årsbudget!$B43,'EU kostnader'!$D:$D,"Personal")*0.15)),0)))))</f>
        <v>0</v>
      </c>
      <c r="Q43" s="61">
        <f>IF($N$4="Nei",0,(IF($A43="Norge",(ROUND(((SUMIFS('NO kostnader'!T:T,'NO kostnader'!$C:$C,Årsbudget!$B43,'NO kostnader'!$D:$D,"Personal")*0.15)),0)),(ROUND(((SUMIFS('EU kostnader'!K:K,'EU kostnader'!$C:$C,Årsbudget!$B43,'EU kostnader'!$D:$D,"Personal")*0.15)),0)))))</f>
        <v>0</v>
      </c>
      <c r="R43" s="61">
        <f>IF($N$4="Nei",0,(IF($A43="Norge",(ROUND(((SUMIFS('NO kostnader'!U:U,'NO kostnader'!$C:$C,Årsbudget!$B43,'NO kostnader'!$D:$D,"Personal")*0.15)),0)),(ROUND(((SUMIFS('EU kostnader'!L:L,'EU kostnader'!$C:$C,Årsbudget!$B43,'EU kostnader'!$D:$D,"Personal")*0.15)),0)))))</f>
        <v>0</v>
      </c>
      <c r="T43" s="61">
        <f>IF($U$4="Nei",0,(IF($A43="Norge",(ROUND(((SUMIFS('NO kostnader'!P:P,'NO kostnader'!$C:$C,Årsbudget!$B43,'NO kostnader'!$D:$D,"Personal")*0.06)),0)),(ROUND(((SUMIFS('EU kostnader'!G:G,'EU kostnader'!$C:$C,Årsbudget!$B43,'EU kostnader'!$D:$D,"Personal")*0.06)),0)))))</f>
        <v>0</v>
      </c>
      <c r="U43" s="61">
        <f>IF($U$4="Nei",0,(IF($A43="Norge",(ROUND(((SUMIFS('NO kostnader'!Q:Q,'NO kostnader'!$C:$C,Årsbudget!$B43,'NO kostnader'!$D:$D,"Personal")*0.06)),0)),(ROUND(((SUMIFS('EU kostnader'!H:H,'EU kostnader'!$C:$C,Årsbudget!$B43,'EU kostnader'!$D:$D,"Personal")*0.06)),0)))))</f>
        <v>0</v>
      </c>
      <c r="V43" s="61">
        <f>IF($U$4="Nei",0,(IF($A43="Norge",(ROUND(((SUMIFS('NO kostnader'!R:R,'NO kostnader'!$C:$C,Årsbudget!$B43,'NO kostnader'!$D:$D,"Personal")*0.06)),0)),(ROUND(((SUMIFS('EU kostnader'!I:I,'EU kostnader'!$C:$C,Årsbudget!$B43,'EU kostnader'!$D:$D,"Personal")*0.06)),0)))))</f>
        <v>0</v>
      </c>
      <c r="W43" s="61">
        <f>IF($U$4="Nei",0,(IF($A43="Norge",(ROUND(((SUMIFS('NO kostnader'!S:S,'NO kostnader'!$C:$C,Årsbudget!$B43,'NO kostnader'!$D:$D,"Personal")*0.06)),0)),(ROUND(((SUMIFS('EU kostnader'!J:J,'EU kostnader'!$C:$C,Årsbudget!$B43,'EU kostnader'!$D:$D,"Personal")*0.06)),0)))))</f>
        <v>0</v>
      </c>
      <c r="X43" s="61">
        <f>IF($U$4="Nei",0,(IF($A43="Norge",(ROUND(((SUMIFS('NO kostnader'!T:T,'NO kostnader'!$C:$C,Årsbudget!$B43,'NO kostnader'!$D:$D,"Personal")*0.06)),0)),(ROUND(((SUMIFS('EU kostnader'!K:K,'EU kostnader'!$C:$C,Årsbudget!$B43,'EU kostnader'!$D:$D,"Personal")*0.06)),0)))))</f>
        <v>0</v>
      </c>
      <c r="Y43" s="61">
        <f>IF($U$4="Nei",0,(IF($A43="Norge",(ROUND(((SUMIFS('NO kostnader'!U:U,'NO kostnader'!$C:$C,Årsbudget!$B43,'NO kostnader'!$D:$D,"Personal")*0.06)),0)),(ROUND(((SUMIFS('EU kostnader'!L:L,'EU kostnader'!$C:$C,Årsbudget!$B43,'EU kostnader'!$D:$D,"Personal")*0.06)),0)))))</f>
        <v>0</v>
      </c>
    </row>
    <row r="44" spans="1:25" x14ac:dyDescent="0.25">
      <c r="A44" s="56" t="str">
        <f>VLOOKUP(B44,'Set-up'!$BG$35:$BH$79,2,FALSE)</f>
        <v/>
      </c>
      <c r="B44" s="56" t="str">
        <f>IF('Set-up'!BG70="","",'Set-up'!BG70)</f>
        <v/>
      </c>
      <c r="C44" s="74" t="str">
        <f t="shared" si="5"/>
        <v/>
      </c>
      <c r="D44" s="49" t="str">
        <f>IF($B44="","",M44+T44+(IF($A44="Norge",(SUMIF('NO kostnader'!$C:$C,Årsbudget!$B44,'NO kostnader'!P:P)),(SUMIF('EU kostnader'!$C:$C,Årsbudget!$B44,'EU kostnader'!G:G)))))</f>
        <v/>
      </c>
      <c r="E44" s="49" t="str">
        <f>IF($B44="","",N44+U44+(IF($A44="Norge",(SUMIF('NO kostnader'!$C:$C,Årsbudget!$B44,'NO kostnader'!Q:Q)),(SUMIF('EU kostnader'!$C:$C,Årsbudget!$B44,'EU kostnader'!H:H)))))</f>
        <v/>
      </c>
      <c r="F44" s="49" t="str">
        <f>IF($B44="","",O44+V44+(IF($A44="Norge",(SUMIF('NO kostnader'!$C:$C,Årsbudget!$B44,'NO kostnader'!R:R)),(SUMIF('EU kostnader'!$C:$C,Årsbudget!$B44,'EU kostnader'!I:I)))))</f>
        <v/>
      </c>
      <c r="G44" s="49" t="str">
        <f>IF($B44="","",P44+W44+(IF($A44="Norge",(SUMIF('NO kostnader'!$C:$C,Årsbudget!$B44,'NO kostnader'!S:S)),(SUMIF('EU kostnader'!$C:$C,Årsbudget!$B44,'EU kostnader'!J:J)))))</f>
        <v/>
      </c>
      <c r="H44" s="49" t="str">
        <f>IF($B44="","",Q44+X44+(IF($A44="Norge",(SUMIF('NO kostnader'!$C:$C,Årsbudget!$B44,'NO kostnader'!T:T)),(SUMIF('EU kostnader'!$C:$C,Årsbudget!$B44,'EU kostnader'!K:K)))))</f>
        <v/>
      </c>
      <c r="I44" s="49" t="str">
        <f>IF($B44="","",R44+Y44+(IF($A44="Norge",(SUMIF('NO kostnader'!$C:$C,Årsbudget!$B44,'NO kostnader'!U:U)),(SUMIF('EU kostnader'!$C:$C,Årsbudget!$B44,'EU kostnader'!L:L)))))</f>
        <v/>
      </c>
      <c r="M44" s="61">
        <f>IF($N$4="Nei",0,(IF($A44="Norge",(ROUND(((SUMIFS('NO kostnader'!P:P,'NO kostnader'!$C:$C,Årsbudget!$B44,'NO kostnader'!$D:$D,"Personal")*0.15)),0)),(ROUND(((SUMIFS('EU kostnader'!G:G,'EU kostnader'!$C:$C,Årsbudget!$B44,'EU kostnader'!$D:$D,"Personal")*0.15)),0)))))</f>
        <v>0</v>
      </c>
      <c r="N44" s="61">
        <f>IF($N$4="Nei",0,(IF($A44="Norge",(ROUND(((SUMIFS('NO kostnader'!Q:Q,'NO kostnader'!$C:$C,Årsbudget!$B44,'NO kostnader'!$D:$D,"Personal")*0.15)),0)),(ROUND(((SUMIFS('EU kostnader'!H:H,'EU kostnader'!$C:$C,Årsbudget!$B44,'EU kostnader'!$D:$D,"Personal")*0.15)),0)))))</f>
        <v>0</v>
      </c>
      <c r="O44" s="61">
        <f>IF($N$4="Nei",0,(IF($A44="Norge",(ROUND(((SUMIFS('NO kostnader'!R:R,'NO kostnader'!$C:$C,Årsbudget!$B44,'NO kostnader'!$D:$D,"Personal")*0.15)),0)),(ROUND(((SUMIFS('EU kostnader'!I:I,'EU kostnader'!$C:$C,Årsbudget!$B44,'EU kostnader'!$D:$D,"Personal")*0.15)),0)))))</f>
        <v>0</v>
      </c>
      <c r="P44" s="61">
        <f>IF($N$4="Nei",0,(IF($A44="Norge",(ROUND(((SUMIFS('NO kostnader'!S:S,'NO kostnader'!$C:$C,Årsbudget!$B44,'NO kostnader'!$D:$D,"Personal")*0.15)),0)),(ROUND(((SUMIFS('EU kostnader'!J:J,'EU kostnader'!$C:$C,Årsbudget!$B44,'EU kostnader'!$D:$D,"Personal")*0.15)),0)))))</f>
        <v>0</v>
      </c>
      <c r="Q44" s="61">
        <f>IF($N$4="Nei",0,(IF($A44="Norge",(ROUND(((SUMIFS('NO kostnader'!T:T,'NO kostnader'!$C:$C,Årsbudget!$B44,'NO kostnader'!$D:$D,"Personal")*0.15)),0)),(ROUND(((SUMIFS('EU kostnader'!K:K,'EU kostnader'!$C:$C,Årsbudget!$B44,'EU kostnader'!$D:$D,"Personal")*0.15)),0)))))</f>
        <v>0</v>
      </c>
      <c r="R44" s="61">
        <f>IF($N$4="Nei",0,(IF($A44="Norge",(ROUND(((SUMIFS('NO kostnader'!U:U,'NO kostnader'!$C:$C,Årsbudget!$B44,'NO kostnader'!$D:$D,"Personal")*0.15)),0)),(ROUND(((SUMIFS('EU kostnader'!L:L,'EU kostnader'!$C:$C,Årsbudget!$B44,'EU kostnader'!$D:$D,"Personal")*0.15)),0)))))</f>
        <v>0</v>
      </c>
      <c r="T44" s="61">
        <f>IF($U$4="Nei",0,(IF($A44="Norge",(ROUND(((SUMIFS('NO kostnader'!P:P,'NO kostnader'!$C:$C,Årsbudget!$B44,'NO kostnader'!$D:$D,"Personal")*0.06)),0)),(ROUND(((SUMIFS('EU kostnader'!G:G,'EU kostnader'!$C:$C,Årsbudget!$B44,'EU kostnader'!$D:$D,"Personal")*0.06)),0)))))</f>
        <v>0</v>
      </c>
      <c r="U44" s="61">
        <f>IF($U$4="Nei",0,(IF($A44="Norge",(ROUND(((SUMIFS('NO kostnader'!Q:Q,'NO kostnader'!$C:$C,Årsbudget!$B44,'NO kostnader'!$D:$D,"Personal")*0.06)),0)),(ROUND(((SUMIFS('EU kostnader'!H:H,'EU kostnader'!$C:$C,Årsbudget!$B44,'EU kostnader'!$D:$D,"Personal")*0.06)),0)))))</f>
        <v>0</v>
      </c>
      <c r="V44" s="61">
        <f>IF($U$4="Nei",0,(IF($A44="Norge",(ROUND(((SUMIFS('NO kostnader'!R:R,'NO kostnader'!$C:$C,Årsbudget!$B44,'NO kostnader'!$D:$D,"Personal")*0.06)),0)),(ROUND(((SUMIFS('EU kostnader'!I:I,'EU kostnader'!$C:$C,Årsbudget!$B44,'EU kostnader'!$D:$D,"Personal")*0.06)),0)))))</f>
        <v>0</v>
      </c>
      <c r="W44" s="61">
        <f>IF($U$4="Nei",0,(IF($A44="Norge",(ROUND(((SUMIFS('NO kostnader'!S:S,'NO kostnader'!$C:$C,Årsbudget!$B44,'NO kostnader'!$D:$D,"Personal")*0.06)),0)),(ROUND(((SUMIFS('EU kostnader'!J:J,'EU kostnader'!$C:$C,Årsbudget!$B44,'EU kostnader'!$D:$D,"Personal")*0.06)),0)))))</f>
        <v>0</v>
      </c>
      <c r="X44" s="61">
        <f>IF($U$4="Nei",0,(IF($A44="Norge",(ROUND(((SUMIFS('NO kostnader'!T:T,'NO kostnader'!$C:$C,Årsbudget!$B44,'NO kostnader'!$D:$D,"Personal")*0.06)),0)),(ROUND(((SUMIFS('EU kostnader'!K:K,'EU kostnader'!$C:$C,Årsbudget!$B44,'EU kostnader'!$D:$D,"Personal")*0.06)),0)))))</f>
        <v>0</v>
      </c>
      <c r="Y44" s="61">
        <f>IF($U$4="Nei",0,(IF($A44="Norge",(ROUND(((SUMIFS('NO kostnader'!U:U,'NO kostnader'!$C:$C,Årsbudget!$B44,'NO kostnader'!$D:$D,"Personal")*0.06)),0)),(ROUND(((SUMIFS('EU kostnader'!L:L,'EU kostnader'!$C:$C,Årsbudget!$B44,'EU kostnader'!$D:$D,"Personal")*0.06)),0)))))</f>
        <v>0</v>
      </c>
    </row>
    <row r="45" spans="1:25" x14ac:dyDescent="0.25">
      <c r="A45" s="56" t="str">
        <f>VLOOKUP(B45,'Set-up'!$BG$35:$BH$79,2,FALSE)</f>
        <v/>
      </c>
      <c r="B45" s="56" t="str">
        <f>IF('Set-up'!BG71="","",'Set-up'!BG71)</f>
        <v/>
      </c>
      <c r="C45" s="74" t="str">
        <f t="shared" si="5"/>
        <v/>
      </c>
      <c r="D45" s="49" t="str">
        <f>IF($B45="","",M45+T45+(IF($A45="Norge",(SUMIF('NO kostnader'!$C:$C,Årsbudget!$B45,'NO kostnader'!P:P)),(SUMIF('EU kostnader'!$C:$C,Årsbudget!$B45,'EU kostnader'!G:G)))))</f>
        <v/>
      </c>
      <c r="E45" s="49" t="str">
        <f>IF($B45="","",N45+U45+(IF($A45="Norge",(SUMIF('NO kostnader'!$C:$C,Årsbudget!$B45,'NO kostnader'!Q:Q)),(SUMIF('EU kostnader'!$C:$C,Årsbudget!$B45,'EU kostnader'!H:H)))))</f>
        <v/>
      </c>
      <c r="F45" s="49" t="str">
        <f>IF($B45="","",O45+V45+(IF($A45="Norge",(SUMIF('NO kostnader'!$C:$C,Årsbudget!$B45,'NO kostnader'!R:R)),(SUMIF('EU kostnader'!$C:$C,Årsbudget!$B45,'EU kostnader'!I:I)))))</f>
        <v/>
      </c>
      <c r="G45" s="49" t="str">
        <f>IF($B45="","",P45+W45+(IF($A45="Norge",(SUMIF('NO kostnader'!$C:$C,Årsbudget!$B45,'NO kostnader'!S:S)),(SUMIF('EU kostnader'!$C:$C,Årsbudget!$B45,'EU kostnader'!J:J)))))</f>
        <v/>
      </c>
      <c r="H45" s="49" t="str">
        <f>IF($B45="","",Q45+X45+(IF($A45="Norge",(SUMIF('NO kostnader'!$C:$C,Årsbudget!$B45,'NO kostnader'!T:T)),(SUMIF('EU kostnader'!$C:$C,Årsbudget!$B45,'EU kostnader'!K:K)))))</f>
        <v/>
      </c>
      <c r="I45" s="49" t="str">
        <f>IF($B45="","",R45+Y45+(IF($A45="Norge",(SUMIF('NO kostnader'!$C:$C,Årsbudget!$B45,'NO kostnader'!U:U)),(SUMIF('EU kostnader'!$C:$C,Årsbudget!$B45,'EU kostnader'!L:L)))))</f>
        <v/>
      </c>
      <c r="M45" s="61">
        <f>IF($N$4="Nei",0,(IF($A45="Norge",(ROUND(((SUMIFS('NO kostnader'!P:P,'NO kostnader'!$C:$C,Årsbudget!$B45,'NO kostnader'!$D:$D,"Personal")*0.15)),0)),(ROUND(((SUMIFS('EU kostnader'!G:G,'EU kostnader'!$C:$C,Årsbudget!$B45,'EU kostnader'!$D:$D,"Personal")*0.15)),0)))))</f>
        <v>0</v>
      </c>
      <c r="N45" s="61">
        <f>IF($N$4="Nei",0,(IF($A45="Norge",(ROUND(((SUMIFS('NO kostnader'!Q:Q,'NO kostnader'!$C:$C,Årsbudget!$B45,'NO kostnader'!$D:$D,"Personal")*0.15)),0)),(ROUND(((SUMIFS('EU kostnader'!H:H,'EU kostnader'!$C:$C,Årsbudget!$B45,'EU kostnader'!$D:$D,"Personal")*0.15)),0)))))</f>
        <v>0</v>
      </c>
      <c r="O45" s="61">
        <f>IF($N$4="Nei",0,(IF($A45="Norge",(ROUND(((SUMIFS('NO kostnader'!R:R,'NO kostnader'!$C:$C,Årsbudget!$B45,'NO kostnader'!$D:$D,"Personal")*0.15)),0)),(ROUND(((SUMIFS('EU kostnader'!I:I,'EU kostnader'!$C:$C,Årsbudget!$B45,'EU kostnader'!$D:$D,"Personal")*0.15)),0)))))</f>
        <v>0</v>
      </c>
      <c r="P45" s="61">
        <f>IF($N$4="Nei",0,(IF($A45="Norge",(ROUND(((SUMIFS('NO kostnader'!S:S,'NO kostnader'!$C:$C,Årsbudget!$B45,'NO kostnader'!$D:$D,"Personal")*0.15)),0)),(ROUND(((SUMIFS('EU kostnader'!J:J,'EU kostnader'!$C:$C,Årsbudget!$B45,'EU kostnader'!$D:$D,"Personal")*0.15)),0)))))</f>
        <v>0</v>
      </c>
      <c r="Q45" s="61">
        <f>IF($N$4="Nei",0,(IF($A45="Norge",(ROUND(((SUMIFS('NO kostnader'!T:T,'NO kostnader'!$C:$C,Årsbudget!$B45,'NO kostnader'!$D:$D,"Personal")*0.15)),0)),(ROUND(((SUMIFS('EU kostnader'!K:K,'EU kostnader'!$C:$C,Årsbudget!$B45,'EU kostnader'!$D:$D,"Personal")*0.15)),0)))))</f>
        <v>0</v>
      </c>
      <c r="R45" s="61">
        <f>IF($N$4="Nei",0,(IF($A45="Norge",(ROUND(((SUMIFS('NO kostnader'!U:U,'NO kostnader'!$C:$C,Årsbudget!$B45,'NO kostnader'!$D:$D,"Personal")*0.15)),0)),(ROUND(((SUMIFS('EU kostnader'!L:L,'EU kostnader'!$C:$C,Årsbudget!$B45,'EU kostnader'!$D:$D,"Personal")*0.15)),0)))))</f>
        <v>0</v>
      </c>
      <c r="T45" s="61">
        <f>IF($U$4="Nei",0,(IF($A45="Norge",(ROUND(((SUMIFS('NO kostnader'!P:P,'NO kostnader'!$C:$C,Årsbudget!$B45,'NO kostnader'!$D:$D,"Personal")*0.06)),0)),(ROUND(((SUMIFS('EU kostnader'!G:G,'EU kostnader'!$C:$C,Årsbudget!$B45,'EU kostnader'!$D:$D,"Personal")*0.06)),0)))))</f>
        <v>0</v>
      </c>
      <c r="U45" s="61">
        <f>IF($U$4="Nei",0,(IF($A45="Norge",(ROUND(((SUMIFS('NO kostnader'!Q:Q,'NO kostnader'!$C:$C,Årsbudget!$B45,'NO kostnader'!$D:$D,"Personal")*0.06)),0)),(ROUND(((SUMIFS('EU kostnader'!H:H,'EU kostnader'!$C:$C,Årsbudget!$B45,'EU kostnader'!$D:$D,"Personal")*0.06)),0)))))</f>
        <v>0</v>
      </c>
      <c r="V45" s="61">
        <f>IF($U$4="Nei",0,(IF($A45="Norge",(ROUND(((SUMIFS('NO kostnader'!R:R,'NO kostnader'!$C:$C,Årsbudget!$B45,'NO kostnader'!$D:$D,"Personal")*0.06)),0)),(ROUND(((SUMIFS('EU kostnader'!I:I,'EU kostnader'!$C:$C,Årsbudget!$B45,'EU kostnader'!$D:$D,"Personal")*0.06)),0)))))</f>
        <v>0</v>
      </c>
      <c r="W45" s="61">
        <f>IF($U$4="Nei",0,(IF($A45="Norge",(ROUND(((SUMIFS('NO kostnader'!S:S,'NO kostnader'!$C:$C,Årsbudget!$B45,'NO kostnader'!$D:$D,"Personal")*0.06)),0)),(ROUND(((SUMIFS('EU kostnader'!J:J,'EU kostnader'!$C:$C,Årsbudget!$B45,'EU kostnader'!$D:$D,"Personal")*0.06)),0)))))</f>
        <v>0</v>
      </c>
      <c r="X45" s="61">
        <f>IF($U$4="Nei",0,(IF($A45="Norge",(ROUND(((SUMIFS('NO kostnader'!T:T,'NO kostnader'!$C:$C,Årsbudget!$B45,'NO kostnader'!$D:$D,"Personal")*0.06)),0)),(ROUND(((SUMIFS('EU kostnader'!K:K,'EU kostnader'!$C:$C,Årsbudget!$B45,'EU kostnader'!$D:$D,"Personal")*0.06)),0)))))</f>
        <v>0</v>
      </c>
      <c r="Y45" s="61">
        <f>IF($U$4="Nei",0,(IF($A45="Norge",(ROUND(((SUMIFS('NO kostnader'!U:U,'NO kostnader'!$C:$C,Årsbudget!$B45,'NO kostnader'!$D:$D,"Personal")*0.06)),0)),(ROUND(((SUMIFS('EU kostnader'!L:L,'EU kostnader'!$C:$C,Årsbudget!$B45,'EU kostnader'!$D:$D,"Personal")*0.06)),0)))))</f>
        <v>0</v>
      </c>
    </row>
    <row r="46" spans="1:25" x14ac:dyDescent="0.25">
      <c r="A46" s="56" t="str">
        <f>VLOOKUP(B46,'Set-up'!$BG$35:$BH$79,2,FALSE)</f>
        <v/>
      </c>
      <c r="B46" s="56" t="str">
        <f>IF('Set-up'!BG72="","",'Set-up'!BG72)</f>
        <v/>
      </c>
      <c r="C46" s="74" t="str">
        <f t="shared" si="5"/>
        <v/>
      </c>
      <c r="D46" s="49" t="str">
        <f>IF($B46="","",M46+T46+(IF($A46="Norge",(SUMIF('NO kostnader'!$C:$C,Årsbudget!$B46,'NO kostnader'!P:P)),(SUMIF('EU kostnader'!$C:$C,Årsbudget!$B46,'EU kostnader'!G:G)))))</f>
        <v/>
      </c>
      <c r="E46" s="49" t="str">
        <f>IF($B46="","",N46+U46+(IF($A46="Norge",(SUMIF('NO kostnader'!$C:$C,Årsbudget!$B46,'NO kostnader'!Q:Q)),(SUMIF('EU kostnader'!$C:$C,Årsbudget!$B46,'EU kostnader'!H:H)))))</f>
        <v/>
      </c>
      <c r="F46" s="49" t="str">
        <f>IF($B46="","",O46+V46+(IF($A46="Norge",(SUMIF('NO kostnader'!$C:$C,Årsbudget!$B46,'NO kostnader'!R:R)),(SUMIF('EU kostnader'!$C:$C,Årsbudget!$B46,'EU kostnader'!I:I)))))</f>
        <v/>
      </c>
      <c r="G46" s="49" t="str">
        <f>IF($B46="","",P46+W46+(IF($A46="Norge",(SUMIF('NO kostnader'!$C:$C,Årsbudget!$B46,'NO kostnader'!S:S)),(SUMIF('EU kostnader'!$C:$C,Årsbudget!$B46,'EU kostnader'!J:J)))))</f>
        <v/>
      </c>
      <c r="H46" s="49" t="str">
        <f>IF($B46="","",Q46+X46+(IF($A46="Norge",(SUMIF('NO kostnader'!$C:$C,Årsbudget!$B46,'NO kostnader'!T:T)),(SUMIF('EU kostnader'!$C:$C,Årsbudget!$B46,'EU kostnader'!K:K)))))</f>
        <v/>
      </c>
      <c r="I46" s="49" t="str">
        <f>IF($B46="","",R46+Y46+(IF($A46="Norge",(SUMIF('NO kostnader'!$C:$C,Årsbudget!$B46,'NO kostnader'!U:U)),(SUMIF('EU kostnader'!$C:$C,Årsbudget!$B46,'EU kostnader'!L:L)))))</f>
        <v/>
      </c>
      <c r="M46" s="61">
        <f>IF($N$4="Nei",0,(IF($A46="Norge",(ROUND(((SUMIFS('NO kostnader'!P:P,'NO kostnader'!$C:$C,Årsbudget!$B46,'NO kostnader'!$D:$D,"Personal")*0.15)),0)),(ROUND(((SUMIFS('EU kostnader'!G:G,'EU kostnader'!$C:$C,Årsbudget!$B46,'EU kostnader'!$D:$D,"Personal")*0.15)),0)))))</f>
        <v>0</v>
      </c>
      <c r="N46" s="61">
        <f>IF($N$4="Nei",0,(IF($A46="Norge",(ROUND(((SUMIFS('NO kostnader'!Q:Q,'NO kostnader'!$C:$C,Årsbudget!$B46,'NO kostnader'!$D:$D,"Personal")*0.15)),0)),(ROUND(((SUMIFS('EU kostnader'!H:H,'EU kostnader'!$C:$C,Årsbudget!$B46,'EU kostnader'!$D:$D,"Personal")*0.15)),0)))))</f>
        <v>0</v>
      </c>
      <c r="O46" s="61">
        <f>IF($N$4="Nei",0,(IF($A46="Norge",(ROUND(((SUMIFS('NO kostnader'!R:R,'NO kostnader'!$C:$C,Årsbudget!$B46,'NO kostnader'!$D:$D,"Personal")*0.15)),0)),(ROUND(((SUMIFS('EU kostnader'!I:I,'EU kostnader'!$C:$C,Årsbudget!$B46,'EU kostnader'!$D:$D,"Personal")*0.15)),0)))))</f>
        <v>0</v>
      </c>
      <c r="P46" s="61">
        <f>IF($N$4="Nei",0,(IF($A46="Norge",(ROUND(((SUMIFS('NO kostnader'!S:S,'NO kostnader'!$C:$C,Årsbudget!$B46,'NO kostnader'!$D:$D,"Personal")*0.15)),0)),(ROUND(((SUMIFS('EU kostnader'!J:J,'EU kostnader'!$C:$C,Årsbudget!$B46,'EU kostnader'!$D:$D,"Personal")*0.15)),0)))))</f>
        <v>0</v>
      </c>
      <c r="Q46" s="61">
        <f>IF($N$4="Nei",0,(IF($A46="Norge",(ROUND(((SUMIFS('NO kostnader'!T:T,'NO kostnader'!$C:$C,Årsbudget!$B46,'NO kostnader'!$D:$D,"Personal")*0.15)),0)),(ROUND(((SUMIFS('EU kostnader'!K:K,'EU kostnader'!$C:$C,Årsbudget!$B46,'EU kostnader'!$D:$D,"Personal")*0.15)),0)))))</f>
        <v>0</v>
      </c>
      <c r="R46" s="61">
        <f>IF($N$4="Nei",0,(IF($A46="Norge",(ROUND(((SUMIFS('NO kostnader'!U:U,'NO kostnader'!$C:$C,Årsbudget!$B46,'NO kostnader'!$D:$D,"Personal")*0.15)),0)),(ROUND(((SUMIFS('EU kostnader'!L:L,'EU kostnader'!$C:$C,Årsbudget!$B46,'EU kostnader'!$D:$D,"Personal")*0.15)),0)))))</f>
        <v>0</v>
      </c>
      <c r="T46" s="61">
        <f>IF($U$4="Nei",0,(IF($A46="Norge",(ROUND(((SUMIFS('NO kostnader'!P:P,'NO kostnader'!$C:$C,Årsbudget!$B46,'NO kostnader'!$D:$D,"Personal")*0.06)),0)),(ROUND(((SUMIFS('EU kostnader'!G:G,'EU kostnader'!$C:$C,Årsbudget!$B46,'EU kostnader'!$D:$D,"Personal")*0.06)),0)))))</f>
        <v>0</v>
      </c>
      <c r="U46" s="61">
        <f>IF($U$4="Nei",0,(IF($A46="Norge",(ROUND(((SUMIFS('NO kostnader'!Q:Q,'NO kostnader'!$C:$C,Årsbudget!$B46,'NO kostnader'!$D:$D,"Personal")*0.06)),0)),(ROUND(((SUMIFS('EU kostnader'!H:H,'EU kostnader'!$C:$C,Årsbudget!$B46,'EU kostnader'!$D:$D,"Personal")*0.06)),0)))))</f>
        <v>0</v>
      </c>
      <c r="V46" s="61">
        <f>IF($U$4="Nei",0,(IF($A46="Norge",(ROUND(((SUMIFS('NO kostnader'!R:R,'NO kostnader'!$C:$C,Årsbudget!$B46,'NO kostnader'!$D:$D,"Personal")*0.06)),0)),(ROUND(((SUMIFS('EU kostnader'!I:I,'EU kostnader'!$C:$C,Årsbudget!$B46,'EU kostnader'!$D:$D,"Personal")*0.06)),0)))))</f>
        <v>0</v>
      </c>
      <c r="W46" s="61">
        <f>IF($U$4="Nei",0,(IF($A46="Norge",(ROUND(((SUMIFS('NO kostnader'!S:S,'NO kostnader'!$C:$C,Årsbudget!$B46,'NO kostnader'!$D:$D,"Personal")*0.06)),0)),(ROUND(((SUMIFS('EU kostnader'!J:J,'EU kostnader'!$C:$C,Årsbudget!$B46,'EU kostnader'!$D:$D,"Personal")*0.06)),0)))))</f>
        <v>0</v>
      </c>
      <c r="X46" s="61">
        <f>IF($U$4="Nei",0,(IF($A46="Norge",(ROUND(((SUMIFS('NO kostnader'!T:T,'NO kostnader'!$C:$C,Årsbudget!$B46,'NO kostnader'!$D:$D,"Personal")*0.06)),0)),(ROUND(((SUMIFS('EU kostnader'!K:K,'EU kostnader'!$C:$C,Årsbudget!$B46,'EU kostnader'!$D:$D,"Personal")*0.06)),0)))))</f>
        <v>0</v>
      </c>
      <c r="Y46" s="61">
        <f>IF($U$4="Nei",0,(IF($A46="Norge",(ROUND(((SUMIFS('NO kostnader'!U:U,'NO kostnader'!$C:$C,Årsbudget!$B46,'NO kostnader'!$D:$D,"Personal")*0.06)),0)),(ROUND(((SUMIFS('EU kostnader'!L:L,'EU kostnader'!$C:$C,Årsbudget!$B46,'EU kostnader'!$D:$D,"Personal")*0.06)),0)))))</f>
        <v>0</v>
      </c>
    </row>
    <row r="47" spans="1:25" x14ac:dyDescent="0.25">
      <c r="A47" s="56" t="str">
        <f>VLOOKUP(B47,'Set-up'!$BG$35:$BH$79,2,FALSE)</f>
        <v/>
      </c>
      <c r="B47" s="56" t="str">
        <f>IF('Set-up'!BG73="","",'Set-up'!BG73)</f>
        <v/>
      </c>
      <c r="C47" s="74" t="str">
        <f t="shared" si="5"/>
        <v/>
      </c>
      <c r="D47" s="49" t="str">
        <f>IF($B47="","",M47+T47+(IF($A47="Norge",(SUMIF('NO kostnader'!$C:$C,Årsbudget!$B47,'NO kostnader'!P:P)),(SUMIF('EU kostnader'!$C:$C,Årsbudget!$B47,'EU kostnader'!G:G)))))</f>
        <v/>
      </c>
      <c r="E47" s="49" t="str">
        <f>IF($B47="","",N47+U47+(IF($A47="Norge",(SUMIF('NO kostnader'!$C:$C,Årsbudget!$B47,'NO kostnader'!Q:Q)),(SUMIF('EU kostnader'!$C:$C,Årsbudget!$B47,'EU kostnader'!H:H)))))</f>
        <v/>
      </c>
      <c r="F47" s="49" t="str">
        <f>IF($B47="","",O47+V47+(IF($A47="Norge",(SUMIF('NO kostnader'!$C:$C,Årsbudget!$B47,'NO kostnader'!R:R)),(SUMIF('EU kostnader'!$C:$C,Årsbudget!$B47,'EU kostnader'!I:I)))))</f>
        <v/>
      </c>
      <c r="G47" s="49" t="str">
        <f>IF($B47="","",P47+W47+(IF($A47="Norge",(SUMIF('NO kostnader'!$C:$C,Årsbudget!$B47,'NO kostnader'!S:S)),(SUMIF('EU kostnader'!$C:$C,Årsbudget!$B47,'EU kostnader'!J:J)))))</f>
        <v/>
      </c>
      <c r="H47" s="49" t="str">
        <f>IF($B47="","",Q47+X47+(IF($A47="Norge",(SUMIF('NO kostnader'!$C:$C,Årsbudget!$B47,'NO kostnader'!T:T)),(SUMIF('EU kostnader'!$C:$C,Årsbudget!$B47,'EU kostnader'!K:K)))))</f>
        <v/>
      </c>
      <c r="I47" s="49" t="str">
        <f>IF($B47="","",R47+Y47+(IF($A47="Norge",(SUMIF('NO kostnader'!$C:$C,Årsbudget!$B47,'NO kostnader'!U:U)),(SUMIF('EU kostnader'!$C:$C,Årsbudget!$B47,'EU kostnader'!L:L)))))</f>
        <v/>
      </c>
      <c r="M47" s="61">
        <f>IF($N$4="Nei",0,(IF($A47="Norge",(ROUND(((SUMIFS('NO kostnader'!P:P,'NO kostnader'!$C:$C,Årsbudget!$B47,'NO kostnader'!$D:$D,"Personal")*0.15)),0)),(ROUND(((SUMIFS('EU kostnader'!G:G,'EU kostnader'!$C:$C,Årsbudget!$B47,'EU kostnader'!$D:$D,"Personal")*0.15)),0)))))</f>
        <v>0</v>
      </c>
      <c r="N47" s="61">
        <f>IF($N$4="Nei",0,(IF($A47="Norge",(ROUND(((SUMIFS('NO kostnader'!Q:Q,'NO kostnader'!$C:$C,Årsbudget!$B47,'NO kostnader'!$D:$D,"Personal")*0.15)),0)),(ROUND(((SUMIFS('EU kostnader'!H:H,'EU kostnader'!$C:$C,Årsbudget!$B47,'EU kostnader'!$D:$D,"Personal")*0.15)),0)))))</f>
        <v>0</v>
      </c>
      <c r="O47" s="61">
        <f>IF($N$4="Nei",0,(IF($A47="Norge",(ROUND(((SUMIFS('NO kostnader'!R:R,'NO kostnader'!$C:$C,Årsbudget!$B47,'NO kostnader'!$D:$D,"Personal")*0.15)),0)),(ROUND(((SUMIFS('EU kostnader'!I:I,'EU kostnader'!$C:$C,Årsbudget!$B47,'EU kostnader'!$D:$D,"Personal")*0.15)),0)))))</f>
        <v>0</v>
      </c>
      <c r="P47" s="61">
        <f>IF($N$4="Nei",0,(IF($A47="Norge",(ROUND(((SUMIFS('NO kostnader'!S:S,'NO kostnader'!$C:$C,Årsbudget!$B47,'NO kostnader'!$D:$D,"Personal")*0.15)),0)),(ROUND(((SUMIFS('EU kostnader'!J:J,'EU kostnader'!$C:$C,Årsbudget!$B47,'EU kostnader'!$D:$D,"Personal")*0.15)),0)))))</f>
        <v>0</v>
      </c>
      <c r="Q47" s="61">
        <f>IF($N$4="Nei",0,(IF($A47="Norge",(ROUND(((SUMIFS('NO kostnader'!T:T,'NO kostnader'!$C:$C,Årsbudget!$B47,'NO kostnader'!$D:$D,"Personal")*0.15)),0)),(ROUND(((SUMIFS('EU kostnader'!K:K,'EU kostnader'!$C:$C,Årsbudget!$B47,'EU kostnader'!$D:$D,"Personal")*0.15)),0)))))</f>
        <v>0</v>
      </c>
      <c r="R47" s="61">
        <f>IF($N$4="Nei",0,(IF($A47="Norge",(ROUND(((SUMIFS('NO kostnader'!U:U,'NO kostnader'!$C:$C,Årsbudget!$B47,'NO kostnader'!$D:$D,"Personal")*0.15)),0)),(ROUND(((SUMIFS('EU kostnader'!L:L,'EU kostnader'!$C:$C,Årsbudget!$B47,'EU kostnader'!$D:$D,"Personal")*0.15)),0)))))</f>
        <v>0</v>
      </c>
      <c r="T47" s="61">
        <f>IF($U$4="Nei",0,(IF($A47="Norge",(ROUND(((SUMIFS('NO kostnader'!P:P,'NO kostnader'!$C:$C,Årsbudget!$B47,'NO kostnader'!$D:$D,"Personal")*0.06)),0)),(ROUND(((SUMIFS('EU kostnader'!G:G,'EU kostnader'!$C:$C,Årsbudget!$B47,'EU kostnader'!$D:$D,"Personal")*0.06)),0)))))</f>
        <v>0</v>
      </c>
      <c r="U47" s="61">
        <f>IF($U$4="Nei",0,(IF($A47="Norge",(ROUND(((SUMIFS('NO kostnader'!Q:Q,'NO kostnader'!$C:$C,Årsbudget!$B47,'NO kostnader'!$D:$D,"Personal")*0.06)),0)),(ROUND(((SUMIFS('EU kostnader'!H:H,'EU kostnader'!$C:$C,Årsbudget!$B47,'EU kostnader'!$D:$D,"Personal")*0.06)),0)))))</f>
        <v>0</v>
      </c>
      <c r="V47" s="61">
        <f>IF($U$4="Nei",0,(IF($A47="Norge",(ROUND(((SUMIFS('NO kostnader'!R:R,'NO kostnader'!$C:$C,Årsbudget!$B47,'NO kostnader'!$D:$D,"Personal")*0.06)),0)),(ROUND(((SUMIFS('EU kostnader'!I:I,'EU kostnader'!$C:$C,Årsbudget!$B47,'EU kostnader'!$D:$D,"Personal")*0.06)),0)))))</f>
        <v>0</v>
      </c>
      <c r="W47" s="61">
        <f>IF($U$4="Nei",0,(IF($A47="Norge",(ROUND(((SUMIFS('NO kostnader'!S:S,'NO kostnader'!$C:$C,Årsbudget!$B47,'NO kostnader'!$D:$D,"Personal")*0.06)),0)),(ROUND(((SUMIFS('EU kostnader'!J:J,'EU kostnader'!$C:$C,Årsbudget!$B47,'EU kostnader'!$D:$D,"Personal")*0.06)),0)))))</f>
        <v>0</v>
      </c>
      <c r="X47" s="61">
        <f>IF($U$4="Nei",0,(IF($A47="Norge",(ROUND(((SUMIFS('NO kostnader'!T:T,'NO kostnader'!$C:$C,Årsbudget!$B47,'NO kostnader'!$D:$D,"Personal")*0.06)),0)),(ROUND(((SUMIFS('EU kostnader'!K:K,'EU kostnader'!$C:$C,Årsbudget!$B47,'EU kostnader'!$D:$D,"Personal")*0.06)),0)))))</f>
        <v>0</v>
      </c>
      <c r="Y47" s="61">
        <f>IF($U$4="Nei",0,(IF($A47="Norge",(ROUND(((SUMIFS('NO kostnader'!U:U,'NO kostnader'!$C:$C,Årsbudget!$B47,'NO kostnader'!$D:$D,"Personal")*0.06)),0)),(ROUND(((SUMIFS('EU kostnader'!L:L,'EU kostnader'!$C:$C,Årsbudget!$B47,'EU kostnader'!$D:$D,"Personal")*0.06)),0)))))</f>
        <v>0</v>
      </c>
    </row>
    <row r="48" spans="1:25" x14ac:dyDescent="0.25">
      <c r="A48" s="56" t="str">
        <f>VLOOKUP(B48,'Set-up'!$BG$35:$BH$79,2,FALSE)</f>
        <v/>
      </c>
      <c r="B48" s="56" t="str">
        <f>IF('Set-up'!BG74="","",'Set-up'!BG74)</f>
        <v/>
      </c>
      <c r="C48" s="74" t="str">
        <f t="shared" si="5"/>
        <v/>
      </c>
      <c r="D48" s="49" t="str">
        <f>IF($B48="","",M48+T48+(IF($A48="Norge",(SUMIF('NO kostnader'!$C:$C,Årsbudget!$B48,'NO kostnader'!P:P)),(SUMIF('EU kostnader'!$C:$C,Årsbudget!$B48,'EU kostnader'!G:G)))))</f>
        <v/>
      </c>
      <c r="E48" s="49" t="str">
        <f>IF($B48="","",N48+U48+(IF($A48="Norge",(SUMIF('NO kostnader'!$C:$C,Årsbudget!$B48,'NO kostnader'!Q:Q)),(SUMIF('EU kostnader'!$C:$C,Årsbudget!$B48,'EU kostnader'!H:H)))))</f>
        <v/>
      </c>
      <c r="F48" s="49" t="str">
        <f>IF($B48="","",O48+V48+(IF($A48="Norge",(SUMIF('NO kostnader'!$C:$C,Årsbudget!$B48,'NO kostnader'!R:R)),(SUMIF('EU kostnader'!$C:$C,Årsbudget!$B48,'EU kostnader'!I:I)))))</f>
        <v/>
      </c>
      <c r="G48" s="49" t="str">
        <f>IF($B48="","",P48+W48+(IF($A48="Norge",(SUMIF('NO kostnader'!$C:$C,Årsbudget!$B48,'NO kostnader'!S:S)),(SUMIF('EU kostnader'!$C:$C,Årsbudget!$B48,'EU kostnader'!J:J)))))</f>
        <v/>
      </c>
      <c r="H48" s="49" t="str">
        <f>IF($B48="","",Q48+X48+(IF($A48="Norge",(SUMIF('NO kostnader'!$C:$C,Årsbudget!$B48,'NO kostnader'!T:T)),(SUMIF('EU kostnader'!$C:$C,Årsbudget!$B48,'EU kostnader'!K:K)))))</f>
        <v/>
      </c>
      <c r="I48" s="49" t="str">
        <f>IF($B48="","",R48+Y48+(IF($A48="Norge",(SUMIF('NO kostnader'!$C:$C,Årsbudget!$B48,'NO kostnader'!U:U)),(SUMIF('EU kostnader'!$C:$C,Årsbudget!$B48,'EU kostnader'!L:L)))))</f>
        <v/>
      </c>
      <c r="M48" s="61">
        <f>IF($N$4="Nei",0,(IF($A48="Norge",(ROUND(((SUMIFS('NO kostnader'!P:P,'NO kostnader'!$C:$C,Årsbudget!$B48,'NO kostnader'!$D:$D,"Personal")*0.15)),0)),(ROUND(((SUMIFS('EU kostnader'!G:G,'EU kostnader'!$C:$C,Årsbudget!$B48,'EU kostnader'!$D:$D,"Personal")*0.15)),0)))))</f>
        <v>0</v>
      </c>
      <c r="N48" s="61">
        <f>IF($N$4="Nei",0,(IF($A48="Norge",(ROUND(((SUMIFS('NO kostnader'!Q:Q,'NO kostnader'!$C:$C,Årsbudget!$B48,'NO kostnader'!$D:$D,"Personal")*0.15)),0)),(ROUND(((SUMIFS('EU kostnader'!H:H,'EU kostnader'!$C:$C,Årsbudget!$B48,'EU kostnader'!$D:$D,"Personal")*0.15)),0)))))</f>
        <v>0</v>
      </c>
      <c r="O48" s="61">
        <f>IF($N$4="Nei",0,(IF($A48="Norge",(ROUND(((SUMIFS('NO kostnader'!R:R,'NO kostnader'!$C:$C,Årsbudget!$B48,'NO kostnader'!$D:$D,"Personal")*0.15)),0)),(ROUND(((SUMIFS('EU kostnader'!I:I,'EU kostnader'!$C:$C,Årsbudget!$B48,'EU kostnader'!$D:$D,"Personal")*0.15)),0)))))</f>
        <v>0</v>
      </c>
      <c r="P48" s="61">
        <f>IF($N$4="Nei",0,(IF($A48="Norge",(ROUND(((SUMIFS('NO kostnader'!S:S,'NO kostnader'!$C:$C,Årsbudget!$B48,'NO kostnader'!$D:$D,"Personal")*0.15)),0)),(ROUND(((SUMIFS('EU kostnader'!J:J,'EU kostnader'!$C:$C,Årsbudget!$B48,'EU kostnader'!$D:$D,"Personal")*0.15)),0)))))</f>
        <v>0</v>
      </c>
      <c r="Q48" s="61">
        <f>IF($N$4="Nei",0,(IF($A48="Norge",(ROUND(((SUMIFS('NO kostnader'!T:T,'NO kostnader'!$C:$C,Årsbudget!$B48,'NO kostnader'!$D:$D,"Personal")*0.15)),0)),(ROUND(((SUMIFS('EU kostnader'!K:K,'EU kostnader'!$C:$C,Årsbudget!$B48,'EU kostnader'!$D:$D,"Personal")*0.15)),0)))))</f>
        <v>0</v>
      </c>
      <c r="R48" s="61">
        <f>IF($N$4="Nei",0,(IF($A48="Norge",(ROUND(((SUMIFS('NO kostnader'!U:U,'NO kostnader'!$C:$C,Årsbudget!$B48,'NO kostnader'!$D:$D,"Personal")*0.15)),0)),(ROUND(((SUMIFS('EU kostnader'!L:L,'EU kostnader'!$C:$C,Årsbudget!$B48,'EU kostnader'!$D:$D,"Personal")*0.15)),0)))))</f>
        <v>0</v>
      </c>
      <c r="T48" s="61">
        <f>IF($U$4="Nei",0,(IF($A48="Norge",(ROUND(((SUMIFS('NO kostnader'!P:P,'NO kostnader'!$C:$C,Årsbudget!$B48,'NO kostnader'!$D:$D,"Personal")*0.06)),0)),(ROUND(((SUMIFS('EU kostnader'!G:G,'EU kostnader'!$C:$C,Årsbudget!$B48,'EU kostnader'!$D:$D,"Personal")*0.06)),0)))))</f>
        <v>0</v>
      </c>
      <c r="U48" s="61">
        <f>IF($U$4="Nei",0,(IF($A48="Norge",(ROUND(((SUMIFS('NO kostnader'!Q:Q,'NO kostnader'!$C:$C,Årsbudget!$B48,'NO kostnader'!$D:$D,"Personal")*0.06)),0)),(ROUND(((SUMIFS('EU kostnader'!H:H,'EU kostnader'!$C:$C,Årsbudget!$B48,'EU kostnader'!$D:$D,"Personal")*0.06)),0)))))</f>
        <v>0</v>
      </c>
      <c r="V48" s="61">
        <f>IF($U$4="Nei",0,(IF($A48="Norge",(ROUND(((SUMIFS('NO kostnader'!R:R,'NO kostnader'!$C:$C,Årsbudget!$B48,'NO kostnader'!$D:$D,"Personal")*0.06)),0)),(ROUND(((SUMIFS('EU kostnader'!I:I,'EU kostnader'!$C:$C,Årsbudget!$B48,'EU kostnader'!$D:$D,"Personal")*0.06)),0)))))</f>
        <v>0</v>
      </c>
      <c r="W48" s="61">
        <f>IF($U$4="Nei",0,(IF($A48="Norge",(ROUND(((SUMIFS('NO kostnader'!S:S,'NO kostnader'!$C:$C,Årsbudget!$B48,'NO kostnader'!$D:$D,"Personal")*0.06)),0)),(ROUND(((SUMIFS('EU kostnader'!J:J,'EU kostnader'!$C:$C,Årsbudget!$B48,'EU kostnader'!$D:$D,"Personal")*0.06)),0)))))</f>
        <v>0</v>
      </c>
      <c r="X48" s="61">
        <f>IF($U$4="Nei",0,(IF($A48="Norge",(ROUND(((SUMIFS('NO kostnader'!T:T,'NO kostnader'!$C:$C,Årsbudget!$B48,'NO kostnader'!$D:$D,"Personal")*0.06)),0)),(ROUND(((SUMIFS('EU kostnader'!K:K,'EU kostnader'!$C:$C,Årsbudget!$B48,'EU kostnader'!$D:$D,"Personal")*0.06)),0)))))</f>
        <v>0</v>
      </c>
      <c r="Y48" s="61">
        <f>IF($U$4="Nei",0,(IF($A48="Norge",(ROUND(((SUMIFS('NO kostnader'!U:U,'NO kostnader'!$C:$C,Årsbudget!$B48,'NO kostnader'!$D:$D,"Personal")*0.06)),0)),(ROUND(((SUMIFS('EU kostnader'!L:L,'EU kostnader'!$C:$C,Årsbudget!$B48,'EU kostnader'!$D:$D,"Personal")*0.06)),0)))))</f>
        <v>0</v>
      </c>
    </row>
    <row r="49" spans="1:25" x14ac:dyDescent="0.25">
      <c r="A49" s="56" t="str">
        <f>VLOOKUP(B49,'Set-up'!$BG$35:$BH$79,2,FALSE)</f>
        <v/>
      </c>
      <c r="B49" s="56" t="str">
        <f>IF('Set-up'!BG75="","",'Set-up'!BG75)</f>
        <v/>
      </c>
      <c r="C49" s="74" t="str">
        <f t="shared" si="5"/>
        <v/>
      </c>
      <c r="D49" s="49" t="str">
        <f>IF($B49="","",M49+T49+(IF($A49="Norge",(SUMIF('NO kostnader'!$C:$C,Årsbudget!$B49,'NO kostnader'!P:P)),(SUMIF('EU kostnader'!$C:$C,Årsbudget!$B49,'EU kostnader'!G:G)))))</f>
        <v/>
      </c>
      <c r="E49" s="49" t="str">
        <f>IF($B49="","",N49+U49+(IF($A49="Norge",(SUMIF('NO kostnader'!$C:$C,Årsbudget!$B49,'NO kostnader'!Q:Q)),(SUMIF('EU kostnader'!$C:$C,Årsbudget!$B49,'EU kostnader'!H:H)))))</f>
        <v/>
      </c>
      <c r="F49" s="49" t="str">
        <f>IF($B49="","",O49+V49+(IF($A49="Norge",(SUMIF('NO kostnader'!$C:$C,Årsbudget!$B49,'NO kostnader'!R:R)),(SUMIF('EU kostnader'!$C:$C,Årsbudget!$B49,'EU kostnader'!I:I)))))</f>
        <v/>
      </c>
      <c r="G49" s="49" t="str">
        <f>IF($B49="","",P49+W49+(IF($A49="Norge",(SUMIF('NO kostnader'!$C:$C,Årsbudget!$B49,'NO kostnader'!S:S)),(SUMIF('EU kostnader'!$C:$C,Årsbudget!$B49,'EU kostnader'!J:J)))))</f>
        <v/>
      </c>
      <c r="H49" s="49" t="str">
        <f>IF($B49="","",Q49+X49+(IF($A49="Norge",(SUMIF('NO kostnader'!$C:$C,Årsbudget!$B49,'NO kostnader'!T:T)),(SUMIF('EU kostnader'!$C:$C,Årsbudget!$B49,'EU kostnader'!K:K)))))</f>
        <v/>
      </c>
      <c r="I49" s="49" t="str">
        <f>IF($B49="","",R49+Y49+(IF($A49="Norge",(SUMIF('NO kostnader'!$C:$C,Årsbudget!$B49,'NO kostnader'!U:U)),(SUMIF('EU kostnader'!$C:$C,Årsbudget!$B49,'EU kostnader'!L:L)))))</f>
        <v/>
      </c>
      <c r="M49" s="61">
        <f>IF($N$4="Nei",0,(IF($A49="Norge",(ROUND(((SUMIFS('NO kostnader'!P:P,'NO kostnader'!$C:$C,Årsbudget!$B49,'NO kostnader'!$D:$D,"Personal")*0.15)),0)),(ROUND(((SUMIFS('EU kostnader'!G:G,'EU kostnader'!$C:$C,Årsbudget!$B49,'EU kostnader'!$D:$D,"Personal")*0.15)),0)))))</f>
        <v>0</v>
      </c>
      <c r="N49" s="61">
        <f>IF($N$4="Nei",0,(IF($A49="Norge",(ROUND(((SUMIFS('NO kostnader'!Q:Q,'NO kostnader'!$C:$C,Årsbudget!$B49,'NO kostnader'!$D:$D,"Personal")*0.15)),0)),(ROUND(((SUMIFS('EU kostnader'!H:H,'EU kostnader'!$C:$C,Årsbudget!$B49,'EU kostnader'!$D:$D,"Personal")*0.15)),0)))))</f>
        <v>0</v>
      </c>
      <c r="O49" s="61">
        <f>IF($N$4="Nei",0,(IF($A49="Norge",(ROUND(((SUMIFS('NO kostnader'!R:R,'NO kostnader'!$C:$C,Årsbudget!$B49,'NO kostnader'!$D:$D,"Personal")*0.15)),0)),(ROUND(((SUMIFS('EU kostnader'!I:I,'EU kostnader'!$C:$C,Årsbudget!$B49,'EU kostnader'!$D:$D,"Personal")*0.15)),0)))))</f>
        <v>0</v>
      </c>
      <c r="P49" s="61">
        <f>IF($N$4="Nei",0,(IF($A49="Norge",(ROUND(((SUMIFS('NO kostnader'!S:S,'NO kostnader'!$C:$C,Årsbudget!$B49,'NO kostnader'!$D:$D,"Personal")*0.15)),0)),(ROUND(((SUMIFS('EU kostnader'!J:J,'EU kostnader'!$C:$C,Årsbudget!$B49,'EU kostnader'!$D:$D,"Personal")*0.15)),0)))))</f>
        <v>0</v>
      </c>
      <c r="Q49" s="61">
        <f>IF($N$4="Nei",0,(IF($A49="Norge",(ROUND(((SUMIFS('NO kostnader'!T:T,'NO kostnader'!$C:$C,Årsbudget!$B49,'NO kostnader'!$D:$D,"Personal")*0.15)),0)),(ROUND(((SUMIFS('EU kostnader'!K:K,'EU kostnader'!$C:$C,Årsbudget!$B49,'EU kostnader'!$D:$D,"Personal")*0.15)),0)))))</f>
        <v>0</v>
      </c>
      <c r="R49" s="61">
        <f>IF($N$4="Nei",0,(IF($A49="Norge",(ROUND(((SUMIFS('NO kostnader'!U:U,'NO kostnader'!$C:$C,Årsbudget!$B49,'NO kostnader'!$D:$D,"Personal")*0.15)),0)),(ROUND(((SUMIFS('EU kostnader'!L:L,'EU kostnader'!$C:$C,Årsbudget!$B49,'EU kostnader'!$D:$D,"Personal")*0.15)),0)))))</f>
        <v>0</v>
      </c>
      <c r="T49" s="61">
        <f>IF($U$4="Nei",0,(IF($A49="Norge",(ROUND(((SUMIFS('NO kostnader'!P:P,'NO kostnader'!$C:$C,Årsbudget!$B49,'NO kostnader'!$D:$D,"Personal")*0.06)),0)),(ROUND(((SUMIFS('EU kostnader'!G:G,'EU kostnader'!$C:$C,Årsbudget!$B49,'EU kostnader'!$D:$D,"Personal")*0.06)),0)))))</f>
        <v>0</v>
      </c>
      <c r="U49" s="61">
        <f>IF($U$4="Nei",0,(IF($A49="Norge",(ROUND(((SUMIFS('NO kostnader'!Q:Q,'NO kostnader'!$C:$C,Årsbudget!$B49,'NO kostnader'!$D:$D,"Personal")*0.06)),0)),(ROUND(((SUMIFS('EU kostnader'!H:H,'EU kostnader'!$C:$C,Årsbudget!$B49,'EU kostnader'!$D:$D,"Personal")*0.06)),0)))))</f>
        <v>0</v>
      </c>
      <c r="V49" s="61">
        <f>IF($U$4="Nei",0,(IF($A49="Norge",(ROUND(((SUMIFS('NO kostnader'!R:R,'NO kostnader'!$C:$C,Årsbudget!$B49,'NO kostnader'!$D:$D,"Personal")*0.06)),0)),(ROUND(((SUMIFS('EU kostnader'!I:I,'EU kostnader'!$C:$C,Årsbudget!$B49,'EU kostnader'!$D:$D,"Personal")*0.06)),0)))))</f>
        <v>0</v>
      </c>
      <c r="W49" s="61">
        <f>IF($U$4="Nei",0,(IF($A49="Norge",(ROUND(((SUMIFS('NO kostnader'!S:S,'NO kostnader'!$C:$C,Årsbudget!$B49,'NO kostnader'!$D:$D,"Personal")*0.06)),0)),(ROUND(((SUMIFS('EU kostnader'!J:J,'EU kostnader'!$C:$C,Årsbudget!$B49,'EU kostnader'!$D:$D,"Personal")*0.06)),0)))))</f>
        <v>0</v>
      </c>
      <c r="X49" s="61">
        <f>IF($U$4="Nei",0,(IF($A49="Norge",(ROUND(((SUMIFS('NO kostnader'!T:T,'NO kostnader'!$C:$C,Årsbudget!$B49,'NO kostnader'!$D:$D,"Personal")*0.06)),0)),(ROUND(((SUMIFS('EU kostnader'!K:K,'EU kostnader'!$C:$C,Årsbudget!$B49,'EU kostnader'!$D:$D,"Personal")*0.06)),0)))))</f>
        <v>0</v>
      </c>
      <c r="Y49" s="61">
        <f>IF($U$4="Nei",0,(IF($A49="Norge",(ROUND(((SUMIFS('NO kostnader'!U:U,'NO kostnader'!$C:$C,Årsbudget!$B49,'NO kostnader'!$D:$D,"Personal")*0.06)),0)),(ROUND(((SUMIFS('EU kostnader'!L:L,'EU kostnader'!$C:$C,Årsbudget!$B49,'EU kostnader'!$D:$D,"Personal")*0.06)),0)))))</f>
        <v>0</v>
      </c>
    </row>
    <row r="50" spans="1:25" x14ac:dyDescent="0.25">
      <c r="A50" s="56" t="str">
        <f>VLOOKUP(B50,'Set-up'!$BG$35:$BH$79,2,FALSE)</f>
        <v/>
      </c>
      <c r="B50" s="56" t="str">
        <f>IF('Set-up'!BG76="","",'Set-up'!BG76)</f>
        <v/>
      </c>
      <c r="C50" s="74" t="str">
        <f t="shared" si="5"/>
        <v/>
      </c>
      <c r="D50" s="49" t="str">
        <f>IF($B50="","",M50+T50+(IF($A50="Norge",(SUMIF('NO kostnader'!$C:$C,Årsbudget!$B50,'NO kostnader'!P:P)),(SUMIF('EU kostnader'!$C:$C,Årsbudget!$B50,'EU kostnader'!G:G)))))</f>
        <v/>
      </c>
      <c r="E50" s="49" t="str">
        <f>IF($B50="","",N50+U50+(IF($A50="Norge",(SUMIF('NO kostnader'!$C:$C,Årsbudget!$B50,'NO kostnader'!Q:Q)),(SUMIF('EU kostnader'!$C:$C,Årsbudget!$B50,'EU kostnader'!H:H)))))</f>
        <v/>
      </c>
      <c r="F50" s="49" t="str">
        <f>IF($B50="","",O50+V50+(IF($A50="Norge",(SUMIF('NO kostnader'!$C:$C,Årsbudget!$B50,'NO kostnader'!R:R)),(SUMIF('EU kostnader'!$C:$C,Årsbudget!$B50,'EU kostnader'!I:I)))))</f>
        <v/>
      </c>
      <c r="G50" s="49" t="str">
        <f>IF($B50="","",P50+W50+(IF($A50="Norge",(SUMIF('NO kostnader'!$C:$C,Årsbudget!$B50,'NO kostnader'!S:S)),(SUMIF('EU kostnader'!$C:$C,Årsbudget!$B50,'EU kostnader'!J:J)))))</f>
        <v/>
      </c>
      <c r="H50" s="49" t="str">
        <f>IF($B50="","",Q50+X50+(IF($A50="Norge",(SUMIF('NO kostnader'!$C:$C,Årsbudget!$B50,'NO kostnader'!T:T)),(SUMIF('EU kostnader'!$C:$C,Årsbudget!$B50,'EU kostnader'!K:K)))))</f>
        <v/>
      </c>
      <c r="I50" s="49" t="str">
        <f>IF($B50="","",R50+Y50+(IF($A50="Norge",(SUMIF('NO kostnader'!$C:$C,Årsbudget!$B50,'NO kostnader'!U:U)),(SUMIF('EU kostnader'!$C:$C,Årsbudget!$B50,'EU kostnader'!L:L)))))</f>
        <v/>
      </c>
      <c r="M50" s="61">
        <f>IF($N$4="Nei",0,(IF($A50="Norge",(ROUND(((SUMIFS('NO kostnader'!P:P,'NO kostnader'!$C:$C,Årsbudget!$B50,'NO kostnader'!$D:$D,"Personal")*0.15)),0)),(ROUND(((SUMIFS('EU kostnader'!G:G,'EU kostnader'!$C:$C,Årsbudget!$B50,'EU kostnader'!$D:$D,"Personal")*0.15)),0)))))</f>
        <v>0</v>
      </c>
      <c r="N50" s="61">
        <f>IF($N$4="Nei",0,(IF($A50="Norge",(ROUND(((SUMIFS('NO kostnader'!Q:Q,'NO kostnader'!$C:$C,Årsbudget!$B50,'NO kostnader'!$D:$D,"Personal")*0.15)),0)),(ROUND(((SUMIFS('EU kostnader'!H:H,'EU kostnader'!$C:$C,Årsbudget!$B50,'EU kostnader'!$D:$D,"Personal")*0.15)),0)))))</f>
        <v>0</v>
      </c>
      <c r="O50" s="61">
        <f>IF($N$4="Nei",0,(IF($A50="Norge",(ROUND(((SUMIFS('NO kostnader'!R:R,'NO kostnader'!$C:$C,Årsbudget!$B50,'NO kostnader'!$D:$D,"Personal")*0.15)),0)),(ROUND(((SUMIFS('EU kostnader'!I:I,'EU kostnader'!$C:$C,Årsbudget!$B50,'EU kostnader'!$D:$D,"Personal")*0.15)),0)))))</f>
        <v>0</v>
      </c>
      <c r="P50" s="61">
        <f>IF($N$4="Nei",0,(IF($A50="Norge",(ROUND(((SUMIFS('NO kostnader'!S:S,'NO kostnader'!$C:$C,Årsbudget!$B50,'NO kostnader'!$D:$D,"Personal")*0.15)),0)),(ROUND(((SUMIFS('EU kostnader'!J:J,'EU kostnader'!$C:$C,Årsbudget!$B50,'EU kostnader'!$D:$D,"Personal")*0.15)),0)))))</f>
        <v>0</v>
      </c>
      <c r="Q50" s="61">
        <f>IF($N$4="Nei",0,(IF($A50="Norge",(ROUND(((SUMIFS('NO kostnader'!T:T,'NO kostnader'!$C:$C,Årsbudget!$B50,'NO kostnader'!$D:$D,"Personal")*0.15)),0)),(ROUND(((SUMIFS('EU kostnader'!K:K,'EU kostnader'!$C:$C,Årsbudget!$B50,'EU kostnader'!$D:$D,"Personal")*0.15)),0)))))</f>
        <v>0</v>
      </c>
      <c r="R50" s="61">
        <f>IF($N$4="Nei",0,(IF($A50="Norge",(ROUND(((SUMIFS('NO kostnader'!U:U,'NO kostnader'!$C:$C,Årsbudget!$B50,'NO kostnader'!$D:$D,"Personal")*0.15)),0)),(ROUND(((SUMIFS('EU kostnader'!L:L,'EU kostnader'!$C:$C,Årsbudget!$B50,'EU kostnader'!$D:$D,"Personal")*0.15)),0)))))</f>
        <v>0</v>
      </c>
      <c r="T50" s="61">
        <f>IF($U$4="Nei",0,(IF($A50="Norge",(ROUND(((SUMIFS('NO kostnader'!P:P,'NO kostnader'!$C:$C,Årsbudget!$B50,'NO kostnader'!$D:$D,"Personal")*0.06)),0)),(ROUND(((SUMIFS('EU kostnader'!G:G,'EU kostnader'!$C:$C,Årsbudget!$B50,'EU kostnader'!$D:$D,"Personal")*0.06)),0)))))</f>
        <v>0</v>
      </c>
      <c r="U50" s="61">
        <f>IF($U$4="Nei",0,(IF($A50="Norge",(ROUND(((SUMIFS('NO kostnader'!Q:Q,'NO kostnader'!$C:$C,Årsbudget!$B50,'NO kostnader'!$D:$D,"Personal")*0.06)),0)),(ROUND(((SUMIFS('EU kostnader'!H:H,'EU kostnader'!$C:$C,Årsbudget!$B50,'EU kostnader'!$D:$D,"Personal")*0.06)),0)))))</f>
        <v>0</v>
      </c>
      <c r="V50" s="61">
        <f>IF($U$4="Nei",0,(IF($A50="Norge",(ROUND(((SUMIFS('NO kostnader'!R:R,'NO kostnader'!$C:$C,Årsbudget!$B50,'NO kostnader'!$D:$D,"Personal")*0.06)),0)),(ROUND(((SUMIFS('EU kostnader'!I:I,'EU kostnader'!$C:$C,Årsbudget!$B50,'EU kostnader'!$D:$D,"Personal")*0.06)),0)))))</f>
        <v>0</v>
      </c>
      <c r="W50" s="61">
        <f>IF($U$4="Nei",0,(IF($A50="Norge",(ROUND(((SUMIFS('NO kostnader'!S:S,'NO kostnader'!$C:$C,Årsbudget!$B50,'NO kostnader'!$D:$D,"Personal")*0.06)),0)),(ROUND(((SUMIFS('EU kostnader'!J:J,'EU kostnader'!$C:$C,Årsbudget!$B50,'EU kostnader'!$D:$D,"Personal")*0.06)),0)))))</f>
        <v>0</v>
      </c>
      <c r="X50" s="61">
        <f>IF($U$4="Nei",0,(IF($A50="Norge",(ROUND(((SUMIFS('NO kostnader'!T:T,'NO kostnader'!$C:$C,Årsbudget!$B50,'NO kostnader'!$D:$D,"Personal")*0.06)),0)),(ROUND(((SUMIFS('EU kostnader'!K:K,'EU kostnader'!$C:$C,Årsbudget!$B50,'EU kostnader'!$D:$D,"Personal")*0.06)),0)))))</f>
        <v>0</v>
      </c>
      <c r="Y50" s="61">
        <f>IF($U$4="Nei",0,(IF($A50="Norge",(ROUND(((SUMIFS('NO kostnader'!U:U,'NO kostnader'!$C:$C,Årsbudget!$B50,'NO kostnader'!$D:$D,"Personal")*0.06)),0)),(ROUND(((SUMIFS('EU kostnader'!L:L,'EU kostnader'!$C:$C,Årsbudget!$B50,'EU kostnader'!$D:$D,"Personal")*0.06)),0)))))</f>
        <v>0</v>
      </c>
    </row>
    <row r="51" spans="1:25" x14ac:dyDescent="0.25">
      <c r="A51" s="56" t="str">
        <f>VLOOKUP(B51,'Set-up'!$BG$35:$BH$79,2,FALSE)</f>
        <v/>
      </c>
      <c r="B51" s="56" t="str">
        <f>IF('Set-up'!BG77="","",'Set-up'!BG77)</f>
        <v/>
      </c>
      <c r="C51" s="74" t="str">
        <f t="shared" si="5"/>
        <v/>
      </c>
      <c r="D51" s="49" t="str">
        <f>IF($B51="","",M51+T51+(IF($A51="Norge",(SUMIF('NO kostnader'!$C:$C,Årsbudget!$B51,'NO kostnader'!P:P)),(SUMIF('EU kostnader'!$C:$C,Årsbudget!$B51,'EU kostnader'!G:G)))))</f>
        <v/>
      </c>
      <c r="E51" s="49" t="str">
        <f>IF($B51="","",N51+U51+(IF($A51="Norge",(SUMIF('NO kostnader'!$C:$C,Årsbudget!$B51,'NO kostnader'!Q:Q)),(SUMIF('EU kostnader'!$C:$C,Årsbudget!$B51,'EU kostnader'!H:H)))))</f>
        <v/>
      </c>
      <c r="F51" s="49" t="str">
        <f>IF($B51="","",O51+V51+(IF($A51="Norge",(SUMIF('NO kostnader'!$C:$C,Årsbudget!$B51,'NO kostnader'!R:R)),(SUMIF('EU kostnader'!$C:$C,Årsbudget!$B51,'EU kostnader'!I:I)))))</f>
        <v/>
      </c>
      <c r="G51" s="49" t="str">
        <f>IF($B51="","",P51+W51+(IF($A51="Norge",(SUMIF('NO kostnader'!$C:$C,Årsbudget!$B51,'NO kostnader'!S:S)),(SUMIF('EU kostnader'!$C:$C,Årsbudget!$B51,'EU kostnader'!J:J)))))</f>
        <v/>
      </c>
      <c r="H51" s="49" t="str">
        <f>IF($B51="","",Q51+X51+(IF($A51="Norge",(SUMIF('NO kostnader'!$C:$C,Årsbudget!$B51,'NO kostnader'!T:T)),(SUMIF('EU kostnader'!$C:$C,Årsbudget!$B51,'EU kostnader'!K:K)))))</f>
        <v/>
      </c>
      <c r="I51" s="49" t="str">
        <f>IF($B51="","",R51+Y51+(IF($A51="Norge",(SUMIF('NO kostnader'!$C:$C,Årsbudget!$B51,'NO kostnader'!U:U)),(SUMIF('EU kostnader'!$C:$C,Årsbudget!$B51,'EU kostnader'!L:L)))))</f>
        <v/>
      </c>
      <c r="M51" s="61">
        <f>IF($N$4="Nei",0,(IF($A51="Norge",(ROUND(((SUMIFS('NO kostnader'!P:P,'NO kostnader'!$C:$C,Årsbudget!$B51,'NO kostnader'!$D:$D,"Personal")*0.15)),0)),(ROUND(((SUMIFS('EU kostnader'!G:G,'EU kostnader'!$C:$C,Årsbudget!$B51,'EU kostnader'!$D:$D,"Personal")*0.15)),0)))))</f>
        <v>0</v>
      </c>
      <c r="N51" s="61">
        <f>IF($N$4="Nei",0,(IF($A51="Norge",(ROUND(((SUMIFS('NO kostnader'!Q:Q,'NO kostnader'!$C:$C,Årsbudget!$B51,'NO kostnader'!$D:$D,"Personal")*0.15)),0)),(ROUND(((SUMIFS('EU kostnader'!H:H,'EU kostnader'!$C:$C,Årsbudget!$B51,'EU kostnader'!$D:$D,"Personal")*0.15)),0)))))</f>
        <v>0</v>
      </c>
      <c r="O51" s="61">
        <f>IF($N$4="Nei",0,(IF($A51="Norge",(ROUND(((SUMIFS('NO kostnader'!R:R,'NO kostnader'!$C:$C,Årsbudget!$B51,'NO kostnader'!$D:$D,"Personal")*0.15)),0)),(ROUND(((SUMIFS('EU kostnader'!I:I,'EU kostnader'!$C:$C,Årsbudget!$B51,'EU kostnader'!$D:$D,"Personal")*0.15)),0)))))</f>
        <v>0</v>
      </c>
      <c r="P51" s="61">
        <f>IF($N$4="Nei",0,(IF($A51="Norge",(ROUND(((SUMIFS('NO kostnader'!S:S,'NO kostnader'!$C:$C,Årsbudget!$B51,'NO kostnader'!$D:$D,"Personal")*0.15)),0)),(ROUND(((SUMIFS('EU kostnader'!J:J,'EU kostnader'!$C:$C,Årsbudget!$B51,'EU kostnader'!$D:$D,"Personal")*0.15)),0)))))</f>
        <v>0</v>
      </c>
      <c r="Q51" s="61">
        <f>IF($N$4="Nei",0,(IF($A51="Norge",(ROUND(((SUMIFS('NO kostnader'!T:T,'NO kostnader'!$C:$C,Årsbudget!$B51,'NO kostnader'!$D:$D,"Personal")*0.15)),0)),(ROUND(((SUMIFS('EU kostnader'!K:K,'EU kostnader'!$C:$C,Årsbudget!$B51,'EU kostnader'!$D:$D,"Personal")*0.15)),0)))))</f>
        <v>0</v>
      </c>
      <c r="R51" s="61">
        <f>IF($N$4="Nei",0,(IF($A51="Norge",(ROUND(((SUMIFS('NO kostnader'!U:U,'NO kostnader'!$C:$C,Årsbudget!$B51,'NO kostnader'!$D:$D,"Personal")*0.15)),0)),(ROUND(((SUMIFS('EU kostnader'!L:L,'EU kostnader'!$C:$C,Årsbudget!$B51,'EU kostnader'!$D:$D,"Personal")*0.15)),0)))))</f>
        <v>0</v>
      </c>
      <c r="T51" s="61">
        <f>IF($U$4="Nei",0,(IF($A51="Norge",(ROUND(((SUMIFS('NO kostnader'!P:P,'NO kostnader'!$C:$C,Årsbudget!$B51,'NO kostnader'!$D:$D,"Personal")*0.06)),0)),(ROUND(((SUMIFS('EU kostnader'!G:G,'EU kostnader'!$C:$C,Årsbudget!$B51,'EU kostnader'!$D:$D,"Personal")*0.06)),0)))))</f>
        <v>0</v>
      </c>
      <c r="U51" s="61">
        <f>IF($U$4="Nei",0,(IF($A51="Norge",(ROUND(((SUMIFS('NO kostnader'!Q:Q,'NO kostnader'!$C:$C,Årsbudget!$B51,'NO kostnader'!$D:$D,"Personal")*0.06)),0)),(ROUND(((SUMIFS('EU kostnader'!H:H,'EU kostnader'!$C:$C,Årsbudget!$B51,'EU kostnader'!$D:$D,"Personal")*0.06)),0)))))</f>
        <v>0</v>
      </c>
      <c r="V51" s="61">
        <f>IF($U$4="Nei",0,(IF($A51="Norge",(ROUND(((SUMIFS('NO kostnader'!R:R,'NO kostnader'!$C:$C,Årsbudget!$B51,'NO kostnader'!$D:$D,"Personal")*0.06)),0)),(ROUND(((SUMIFS('EU kostnader'!I:I,'EU kostnader'!$C:$C,Årsbudget!$B51,'EU kostnader'!$D:$D,"Personal")*0.06)),0)))))</f>
        <v>0</v>
      </c>
      <c r="W51" s="61">
        <f>IF($U$4="Nei",0,(IF($A51="Norge",(ROUND(((SUMIFS('NO kostnader'!S:S,'NO kostnader'!$C:$C,Årsbudget!$B51,'NO kostnader'!$D:$D,"Personal")*0.06)),0)),(ROUND(((SUMIFS('EU kostnader'!J:J,'EU kostnader'!$C:$C,Årsbudget!$B51,'EU kostnader'!$D:$D,"Personal")*0.06)),0)))))</f>
        <v>0</v>
      </c>
      <c r="X51" s="61">
        <f>IF($U$4="Nei",0,(IF($A51="Norge",(ROUND(((SUMIFS('NO kostnader'!T:T,'NO kostnader'!$C:$C,Årsbudget!$B51,'NO kostnader'!$D:$D,"Personal")*0.06)),0)),(ROUND(((SUMIFS('EU kostnader'!K:K,'EU kostnader'!$C:$C,Årsbudget!$B51,'EU kostnader'!$D:$D,"Personal")*0.06)),0)))))</f>
        <v>0</v>
      </c>
      <c r="Y51" s="61">
        <f>IF($U$4="Nei",0,(IF($A51="Norge",(ROUND(((SUMIFS('NO kostnader'!U:U,'NO kostnader'!$C:$C,Årsbudget!$B51,'NO kostnader'!$D:$D,"Personal")*0.06)),0)),(ROUND(((SUMIFS('EU kostnader'!L:L,'EU kostnader'!$C:$C,Årsbudget!$B51,'EU kostnader'!$D:$D,"Personal")*0.06)),0)))))</f>
        <v>0</v>
      </c>
    </row>
    <row r="52" spans="1:25" x14ac:dyDescent="0.25">
      <c r="A52" s="56" t="str">
        <f>VLOOKUP(B52,'Set-up'!$BG$35:$BH$79,2,FALSE)</f>
        <v/>
      </c>
      <c r="B52" s="56" t="str">
        <f>IF('Set-up'!BG78="","",'Set-up'!BG78)</f>
        <v/>
      </c>
      <c r="C52" s="74" t="str">
        <f t="shared" si="5"/>
        <v/>
      </c>
      <c r="D52" s="49" t="str">
        <f>IF($B52="","",M52+T52+(IF($A52="Norge",(SUMIF('NO kostnader'!$C:$C,Årsbudget!$B52,'NO kostnader'!P:P)),(SUMIF('EU kostnader'!$C:$C,Årsbudget!$B52,'EU kostnader'!G:G)))))</f>
        <v/>
      </c>
      <c r="E52" s="49" t="str">
        <f>IF($B52="","",N52+U52+(IF($A52="Norge",(SUMIF('NO kostnader'!$C:$C,Årsbudget!$B52,'NO kostnader'!Q:Q)),(SUMIF('EU kostnader'!$C:$C,Årsbudget!$B52,'EU kostnader'!H:H)))))</f>
        <v/>
      </c>
      <c r="F52" s="49" t="str">
        <f>IF($B52="","",O52+V52+(IF($A52="Norge",(SUMIF('NO kostnader'!$C:$C,Årsbudget!$B52,'NO kostnader'!R:R)),(SUMIF('EU kostnader'!$C:$C,Årsbudget!$B52,'EU kostnader'!I:I)))))</f>
        <v/>
      </c>
      <c r="G52" s="49" t="str">
        <f>IF($B52="","",P52+W52+(IF($A52="Norge",(SUMIF('NO kostnader'!$C:$C,Årsbudget!$B52,'NO kostnader'!S:S)),(SUMIF('EU kostnader'!$C:$C,Årsbudget!$B52,'EU kostnader'!J:J)))))</f>
        <v/>
      </c>
      <c r="H52" s="49" t="str">
        <f>IF($B52="","",Q52+X52+(IF($A52="Norge",(SUMIF('NO kostnader'!$C:$C,Årsbudget!$B52,'NO kostnader'!T:T)),(SUMIF('EU kostnader'!$C:$C,Årsbudget!$B52,'EU kostnader'!K:K)))))</f>
        <v/>
      </c>
      <c r="I52" s="49" t="str">
        <f>IF($B52="","",R52+Y52+(IF($A52="Norge",(SUMIF('NO kostnader'!$C:$C,Årsbudget!$B52,'NO kostnader'!U:U)),(SUMIF('EU kostnader'!$C:$C,Årsbudget!$B52,'EU kostnader'!L:L)))))</f>
        <v/>
      </c>
      <c r="M52" s="61">
        <f>IF($N$4="Nei",0,(IF($A52="Norge",(ROUND(((SUMIFS('NO kostnader'!P:P,'NO kostnader'!$C:$C,Årsbudget!$B52,'NO kostnader'!$D:$D,"Personal")*0.15)),0)),(ROUND(((SUMIFS('EU kostnader'!G:G,'EU kostnader'!$C:$C,Årsbudget!$B52,'EU kostnader'!$D:$D,"Personal")*0.15)),0)))))</f>
        <v>0</v>
      </c>
      <c r="N52" s="61">
        <f>IF($N$4="Nei",0,(IF($A52="Norge",(ROUND(((SUMIFS('NO kostnader'!Q:Q,'NO kostnader'!$C:$C,Årsbudget!$B52,'NO kostnader'!$D:$D,"Personal")*0.15)),0)),(ROUND(((SUMIFS('EU kostnader'!H:H,'EU kostnader'!$C:$C,Årsbudget!$B52,'EU kostnader'!$D:$D,"Personal")*0.15)),0)))))</f>
        <v>0</v>
      </c>
      <c r="O52" s="61">
        <f>IF($N$4="Nei",0,(IF($A52="Norge",(ROUND(((SUMIFS('NO kostnader'!R:R,'NO kostnader'!$C:$C,Årsbudget!$B52,'NO kostnader'!$D:$D,"Personal")*0.15)),0)),(ROUND(((SUMIFS('EU kostnader'!I:I,'EU kostnader'!$C:$C,Årsbudget!$B52,'EU kostnader'!$D:$D,"Personal")*0.15)),0)))))</f>
        <v>0</v>
      </c>
      <c r="P52" s="61">
        <f>IF($N$4="Nei",0,(IF($A52="Norge",(ROUND(((SUMIFS('NO kostnader'!S:S,'NO kostnader'!$C:$C,Årsbudget!$B52,'NO kostnader'!$D:$D,"Personal")*0.15)),0)),(ROUND(((SUMIFS('EU kostnader'!J:J,'EU kostnader'!$C:$C,Årsbudget!$B52,'EU kostnader'!$D:$D,"Personal")*0.15)),0)))))</f>
        <v>0</v>
      </c>
      <c r="Q52" s="61">
        <f>IF($N$4="Nei",0,(IF($A52="Norge",(ROUND(((SUMIFS('NO kostnader'!T:T,'NO kostnader'!$C:$C,Årsbudget!$B52,'NO kostnader'!$D:$D,"Personal")*0.15)),0)),(ROUND(((SUMIFS('EU kostnader'!K:K,'EU kostnader'!$C:$C,Årsbudget!$B52,'EU kostnader'!$D:$D,"Personal")*0.15)),0)))))</f>
        <v>0</v>
      </c>
      <c r="R52" s="61">
        <f>IF($N$4="Nei",0,(IF($A52="Norge",(ROUND(((SUMIFS('NO kostnader'!U:U,'NO kostnader'!$C:$C,Årsbudget!$B52,'NO kostnader'!$D:$D,"Personal")*0.15)),0)),(ROUND(((SUMIFS('EU kostnader'!L:L,'EU kostnader'!$C:$C,Årsbudget!$B52,'EU kostnader'!$D:$D,"Personal")*0.15)),0)))))</f>
        <v>0</v>
      </c>
      <c r="T52" s="61">
        <f>IF($U$4="Nei",0,(IF($A52="Norge",(ROUND(((SUMIFS('NO kostnader'!P:P,'NO kostnader'!$C:$C,Årsbudget!$B52,'NO kostnader'!$D:$D,"Personal")*0.06)),0)),(ROUND(((SUMIFS('EU kostnader'!G:G,'EU kostnader'!$C:$C,Årsbudget!$B52,'EU kostnader'!$D:$D,"Personal")*0.06)),0)))))</f>
        <v>0</v>
      </c>
      <c r="U52" s="61">
        <f>IF($U$4="Nei",0,(IF($A52="Norge",(ROUND(((SUMIFS('NO kostnader'!Q:Q,'NO kostnader'!$C:$C,Årsbudget!$B52,'NO kostnader'!$D:$D,"Personal")*0.06)),0)),(ROUND(((SUMIFS('EU kostnader'!H:H,'EU kostnader'!$C:$C,Årsbudget!$B52,'EU kostnader'!$D:$D,"Personal")*0.06)),0)))))</f>
        <v>0</v>
      </c>
      <c r="V52" s="61">
        <f>IF($U$4="Nei",0,(IF($A52="Norge",(ROUND(((SUMIFS('NO kostnader'!R:R,'NO kostnader'!$C:$C,Årsbudget!$B52,'NO kostnader'!$D:$D,"Personal")*0.06)),0)),(ROUND(((SUMIFS('EU kostnader'!I:I,'EU kostnader'!$C:$C,Årsbudget!$B52,'EU kostnader'!$D:$D,"Personal")*0.06)),0)))))</f>
        <v>0</v>
      </c>
      <c r="W52" s="61">
        <f>IF($U$4="Nei",0,(IF($A52="Norge",(ROUND(((SUMIFS('NO kostnader'!S:S,'NO kostnader'!$C:$C,Årsbudget!$B52,'NO kostnader'!$D:$D,"Personal")*0.06)),0)),(ROUND(((SUMIFS('EU kostnader'!J:J,'EU kostnader'!$C:$C,Årsbudget!$B52,'EU kostnader'!$D:$D,"Personal")*0.06)),0)))))</f>
        <v>0</v>
      </c>
      <c r="X52" s="61">
        <f>IF($U$4="Nei",0,(IF($A52="Norge",(ROUND(((SUMIFS('NO kostnader'!T:T,'NO kostnader'!$C:$C,Årsbudget!$B52,'NO kostnader'!$D:$D,"Personal")*0.06)),0)),(ROUND(((SUMIFS('EU kostnader'!K:K,'EU kostnader'!$C:$C,Årsbudget!$B52,'EU kostnader'!$D:$D,"Personal")*0.06)),0)))))</f>
        <v>0</v>
      </c>
      <c r="Y52" s="61">
        <f>IF($U$4="Nei",0,(IF($A52="Norge",(ROUND(((SUMIFS('NO kostnader'!U:U,'NO kostnader'!$C:$C,Årsbudget!$B52,'NO kostnader'!$D:$D,"Personal")*0.06)),0)),(ROUND(((SUMIFS('EU kostnader'!L:L,'EU kostnader'!$C:$C,Årsbudget!$B52,'EU kostnader'!$D:$D,"Personal")*0.06)),0)))))</f>
        <v>0</v>
      </c>
    </row>
    <row r="53" spans="1:25" x14ac:dyDescent="0.25">
      <c r="A53" s="56" t="str">
        <f>VLOOKUP(B53,'Set-up'!$BG$35:$BH$79,2,FALSE)</f>
        <v/>
      </c>
      <c r="B53" s="56" t="str">
        <f>IF('Set-up'!BG79="","",'Set-up'!BG79)</f>
        <v/>
      </c>
      <c r="C53" s="74" t="str">
        <f t="shared" si="5"/>
        <v/>
      </c>
      <c r="D53" s="49" t="str">
        <f>IF($B53="","",M53+T53+(IF($A53="Norge",(SUMIF('NO kostnader'!$C:$C,Årsbudget!$B53,'NO kostnader'!P:P)),(SUMIF('EU kostnader'!$C:$C,Årsbudget!$B53,'EU kostnader'!G:G)))))</f>
        <v/>
      </c>
      <c r="E53" s="49" t="str">
        <f>IF($B53="","",N53+U53+(IF($A53="Norge",(SUMIF('NO kostnader'!$C:$C,Årsbudget!$B53,'NO kostnader'!Q:Q)),(SUMIF('EU kostnader'!$C:$C,Årsbudget!$B53,'EU kostnader'!H:H)))))</f>
        <v/>
      </c>
      <c r="F53" s="49" t="str">
        <f>IF($B53="","",O53+V53+(IF($A53="Norge",(SUMIF('NO kostnader'!$C:$C,Årsbudget!$B53,'NO kostnader'!R:R)),(SUMIF('EU kostnader'!$C:$C,Årsbudget!$B53,'EU kostnader'!I:I)))))</f>
        <v/>
      </c>
      <c r="G53" s="49" t="str">
        <f>IF($B53="","",P53+W53+(IF($A53="Norge",(SUMIF('NO kostnader'!$C:$C,Årsbudget!$B53,'NO kostnader'!S:S)),(SUMIF('EU kostnader'!$C:$C,Årsbudget!$B53,'EU kostnader'!J:J)))))</f>
        <v/>
      </c>
      <c r="H53" s="49" t="str">
        <f>IF($B53="","",Q53+X53+(IF($A53="Norge",(SUMIF('NO kostnader'!$C:$C,Årsbudget!$B53,'NO kostnader'!T:T)),(SUMIF('EU kostnader'!$C:$C,Årsbudget!$B53,'EU kostnader'!K:K)))))</f>
        <v/>
      </c>
      <c r="I53" s="49" t="str">
        <f>IF($B53="","",R53+Y53+(IF($A53="Norge",(SUMIF('NO kostnader'!$C:$C,Årsbudget!$B53,'NO kostnader'!U:U)),(SUMIF('EU kostnader'!$C:$C,Årsbudget!$B53,'EU kostnader'!L:L)))))</f>
        <v/>
      </c>
      <c r="M53" s="61">
        <f>IF($N$4="Nei",0,(IF($A53="Norge",(ROUND(((SUMIFS('NO kostnader'!P:P,'NO kostnader'!$C:$C,Årsbudget!$B53,'NO kostnader'!$D:$D,"Personal")*0.15)),0)),(ROUND(((SUMIFS('EU kostnader'!G:G,'EU kostnader'!$C:$C,Årsbudget!$B53,'EU kostnader'!$D:$D,"Personal")*0.15)),0)))))</f>
        <v>0</v>
      </c>
      <c r="N53" s="61">
        <f>IF($N$4="Nei",0,(IF($A53="Norge",(ROUND(((SUMIFS('NO kostnader'!Q:Q,'NO kostnader'!$C:$C,Årsbudget!$B53,'NO kostnader'!$D:$D,"Personal")*0.15)),0)),(ROUND(((SUMIFS('EU kostnader'!H:H,'EU kostnader'!$C:$C,Årsbudget!$B53,'EU kostnader'!$D:$D,"Personal")*0.15)),0)))))</f>
        <v>0</v>
      </c>
      <c r="O53" s="61">
        <f>IF($N$4="Nei",0,(IF($A53="Norge",(ROUND(((SUMIFS('NO kostnader'!R:R,'NO kostnader'!$C:$C,Årsbudget!$B53,'NO kostnader'!$D:$D,"Personal")*0.15)),0)),(ROUND(((SUMIFS('EU kostnader'!I:I,'EU kostnader'!$C:$C,Årsbudget!$B53,'EU kostnader'!$D:$D,"Personal")*0.15)),0)))))</f>
        <v>0</v>
      </c>
      <c r="P53" s="61">
        <f>IF($N$4="Nei",0,(IF($A53="Norge",(ROUND(((SUMIFS('NO kostnader'!S:S,'NO kostnader'!$C:$C,Årsbudget!$B53,'NO kostnader'!$D:$D,"Personal")*0.15)),0)),(ROUND(((SUMIFS('EU kostnader'!J:J,'EU kostnader'!$C:$C,Årsbudget!$B53,'EU kostnader'!$D:$D,"Personal")*0.15)),0)))))</f>
        <v>0</v>
      </c>
      <c r="Q53" s="61">
        <f>IF($N$4="Nei",0,(IF($A53="Norge",(ROUND(((SUMIFS('NO kostnader'!T:T,'NO kostnader'!$C:$C,Årsbudget!$B53,'NO kostnader'!$D:$D,"Personal")*0.15)),0)),(ROUND(((SUMIFS('EU kostnader'!K:K,'EU kostnader'!$C:$C,Årsbudget!$B53,'EU kostnader'!$D:$D,"Personal")*0.15)),0)))))</f>
        <v>0</v>
      </c>
      <c r="R53" s="61">
        <f>IF($N$4="Nei",0,(IF($A53="Norge",(ROUND(((SUMIFS('NO kostnader'!U:U,'NO kostnader'!$C:$C,Årsbudget!$B53,'NO kostnader'!$D:$D,"Personal")*0.15)),0)),(ROUND(((SUMIFS('EU kostnader'!L:L,'EU kostnader'!$C:$C,Årsbudget!$B53,'EU kostnader'!$D:$D,"Personal")*0.15)),0)))))</f>
        <v>0</v>
      </c>
      <c r="T53" s="61">
        <f>IF($U$4="Nei",0,(IF($A53="Norge",(ROUND(((SUMIFS('NO kostnader'!P:P,'NO kostnader'!$C:$C,Årsbudget!$B53,'NO kostnader'!$D:$D,"Personal")*0.06)),0)),(ROUND(((SUMIFS('EU kostnader'!G:G,'EU kostnader'!$C:$C,Årsbudget!$B53,'EU kostnader'!$D:$D,"Personal")*0.06)),0)))))</f>
        <v>0</v>
      </c>
      <c r="U53" s="61">
        <f>IF($U$4="Nei",0,(IF($A53="Norge",(ROUND(((SUMIFS('NO kostnader'!Q:Q,'NO kostnader'!$C:$C,Årsbudget!$B53,'NO kostnader'!$D:$D,"Personal")*0.06)),0)),(ROUND(((SUMIFS('EU kostnader'!H:H,'EU kostnader'!$C:$C,Årsbudget!$B53,'EU kostnader'!$D:$D,"Personal")*0.06)),0)))))</f>
        <v>0</v>
      </c>
      <c r="V53" s="61">
        <f>IF($U$4="Nei",0,(IF($A53="Norge",(ROUND(((SUMIFS('NO kostnader'!R:R,'NO kostnader'!$C:$C,Årsbudget!$B53,'NO kostnader'!$D:$D,"Personal")*0.06)),0)),(ROUND(((SUMIFS('EU kostnader'!I:I,'EU kostnader'!$C:$C,Årsbudget!$B53,'EU kostnader'!$D:$D,"Personal")*0.06)),0)))))</f>
        <v>0</v>
      </c>
      <c r="W53" s="61">
        <f>IF($U$4="Nei",0,(IF($A53="Norge",(ROUND(((SUMIFS('NO kostnader'!S:S,'NO kostnader'!$C:$C,Årsbudget!$B53,'NO kostnader'!$D:$D,"Personal")*0.06)),0)),(ROUND(((SUMIFS('EU kostnader'!J:J,'EU kostnader'!$C:$C,Årsbudget!$B53,'EU kostnader'!$D:$D,"Personal")*0.06)),0)))))</f>
        <v>0</v>
      </c>
      <c r="X53" s="61">
        <f>IF($U$4="Nei",0,(IF($A53="Norge",(ROUND(((SUMIFS('NO kostnader'!T:T,'NO kostnader'!$C:$C,Årsbudget!$B53,'NO kostnader'!$D:$D,"Personal")*0.06)),0)),(ROUND(((SUMIFS('EU kostnader'!K:K,'EU kostnader'!$C:$C,Årsbudget!$B53,'EU kostnader'!$D:$D,"Personal")*0.06)),0)))))</f>
        <v>0</v>
      </c>
      <c r="Y53" s="61">
        <f>IF($U$4="Nei",0,(IF($A53="Norge",(ROUND(((SUMIFS('NO kostnader'!U:U,'NO kostnader'!$C:$C,Årsbudget!$B53,'NO kostnader'!$D:$D,"Personal")*0.06)),0)),(ROUND(((SUMIFS('EU kostnader'!L:L,'EU kostnader'!$C:$C,Årsbudget!$B53,'EU kostnader'!$D:$D,"Personal")*0.06)),0)))))</f>
        <v>0</v>
      </c>
    </row>
  </sheetData>
  <sheetProtection algorithmName="SHA-512" hashValue="r0GaQyaWcQn9bjREJuKVwc+z053X/rRlOP6zODQV5Sjc4dj6FcgoMDooB6Plo/CIepJr5P4nMH69u65/MrukgQ==" saltValue="YyAF6wc8z68M8Td46w5nyw==" spinCount="100000" sheet="1" objects="1" scenarios="1"/>
  <phoneticPr fontId="2" type="noConversion"/>
  <conditionalFormatting sqref="D1:I53">
    <cfRule type="expression" dxfId="2" priority="1">
      <formula>IF(ISNA(D$2),TRUE,IF(D$2="",TRUE,FALSE))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5DE7-4D70-45C3-A873-F30F70153194}">
  <dimension ref="A1:AT20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I1" sqref="I1"/>
    </sheetView>
  </sheetViews>
  <sheetFormatPr defaultColWidth="9.140625" defaultRowHeight="15" x14ac:dyDescent="0.25"/>
  <cols>
    <col min="1" max="1" width="22.140625" style="1" customWidth="1"/>
    <col min="2" max="9" width="15.28515625" style="1" customWidth="1"/>
    <col min="10" max="10" width="16.7109375" style="1" customWidth="1"/>
    <col min="11" max="46" width="13.5703125" style="1" customWidth="1"/>
    <col min="47" max="16384" width="9.140625" style="1"/>
  </cols>
  <sheetData>
    <row r="1" spans="1:46" s="94" customFormat="1" ht="21" x14ac:dyDescent="0.35">
      <c r="A1" s="79" t="s">
        <v>90</v>
      </c>
    </row>
    <row r="3" spans="1:46" s="15" customFormat="1" hidden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</row>
    <row r="4" spans="1:46" s="15" customFormat="1" hidden="1" x14ac:dyDescent="0.25">
      <c r="B4" s="15" t="str">
        <f>B6</f>
        <v/>
      </c>
      <c r="C4" s="15" t="str">
        <f t="shared" ref="C4:AE4" si="0">C6</f>
        <v/>
      </c>
      <c r="D4" s="15" t="str">
        <f t="shared" si="0"/>
        <v/>
      </c>
      <c r="E4" s="15" t="str">
        <f t="shared" si="0"/>
        <v/>
      </c>
      <c r="F4" s="15" t="str">
        <f t="shared" si="0"/>
        <v/>
      </c>
      <c r="G4" s="15" t="str">
        <f t="shared" si="0"/>
        <v/>
      </c>
      <c r="H4" s="15" t="str">
        <f t="shared" si="0"/>
        <v/>
      </c>
      <c r="I4" s="15" t="str">
        <f t="shared" si="0"/>
        <v/>
      </c>
      <c r="J4" s="15" t="str">
        <f t="shared" si="0"/>
        <v/>
      </c>
      <c r="K4" s="15" t="str">
        <f t="shared" si="0"/>
        <v/>
      </c>
      <c r="L4" s="15" t="str">
        <f t="shared" si="0"/>
        <v/>
      </c>
      <c r="M4" s="15" t="str">
        <f t="shared" si="0"/>
        <v/>
      </c>
      <c r="N4" s="15" t="str">
        <f t="shared" si="0"/>
        <v/>
      </c>
      <c r="O4" s="15" t="str">
        <f t="shared" si="0"/>
        <v/>
      </c>
      <c r="P4" s="15" t="str">
        <f t="shared" si="0"/>
        <v/>
      </c>
      <c r="Q4" s="15" t="str">
        <f t="shared" si="0"/>
        <v/>
      </c>
      <c r="R4" s="15" t="str">
        <f t="shared" si="0"/>
        <v/>
      </c>
      <c r="S4" s="15" t="str">
        <f t="shared" si="0"/>
        <v/>
      </c>
      <c r="T4" s="15" t="str">
        <f t="shared" si="0"/>
        <v/>
      </c>
      <c r="U4" s="15" t="str">
        <f t="shared" si="0"/>
        <v/>
      </c>
      <c r="V4" s="15" t="str">
        <f t="shared" si="0"/>
        <v/>
      </c>
      <c r="W4" s="15" t="str">
        <f t="shared" si="0"/>
        <v/>
      </c>
      <c r="X4" s="15" t="str">
        <f t="shared" si="0"/>
        <v/>
      </c>
      <c r="Y4" s="15" t="str">
        <f t="shared" si="0"/>
        <v/>
      </c>
      <c r="Z4" s="15" t="str">
        <f t="shared" si="0"/>
        <v/>
      </c>
      <c r="AA4" s="15" t="str">
        <f t="shared" si="0"/>
        <v/>
      </c>
      <c r="AB4" s="15" t="str">
        <f t="shared" si="0"/>
        <v/>
      </c>
      <c r="AC4" s="15" t="str">
        <f t="shared" si="0"/>
        <v/>
      </c>
      <c r="AD4" s="15" t="str">
        <f t="shared" si="0"/>
        <v/>
      </c>
      <c r="AE4" s="15" t="str">
        <f t="shared" si="0"/>
        <v/>
      </c>
    </row>
    <row r="5" spans="1:46" s="15" customFormat="1" hidden="1" x14ac:dyDescent="0.25">
      <c r="B5" s="19" t="str">
        <f>VLOOKUP(B3,'Set-up'!$BE$35:$BH$79,4,FALSE)</f>
        <v/>
      </c>
      <c r="C5" s="19" t="str">
        <f>VLOOKUP(C3,'Set-up'!$BE$35:$BH$79,4,FALSE)</f>
        <v/>
      </c>
      <c r="D5" s="19" t="str">
        <f>VLOOKUP(D3,'Set-up'!$BE$35:$BH$79,4,FALSE)</f>
        <v/>
      </c>
      <c r="E5" s="19" t="str">
        <f>VLOOKUP(E3,'Set-up'!$BE$35:$BH$79,4,FALSE)</f>
        <v/>
      </c>
      <c r="F5" s="19" t="str">
        <f>VLOOKUP(F3,'Set-up'!$BE$35:$BH$79,4,FALSE)</f>
        <v/>
      </c>
      <c r="G5" s="19" t="str">
        <f>VLOOKUP(G3,'Set-up'!$BE$35:$BH$79,4,FALSE)</f>
        <v/>
      </c>
      <c r="H5" s="19" t="str">
        <f>VLOOKUP(H3,'Set-up'!$BE$35:$BH$79,4,FALSE)</f>
        <v/>
      </c>
      <c r="I5" s="19" t="str">
        <f>VLOOKUP(I3,'Set-up'!$BE$35:$BH$79,4,FALSE)</f>
        <v/>
      </c>
      <c r="J5" s="19" t="str">
        <f>VLOOKUP(J3,'Set-up'!$BE$35:$BH$79,4,FALSE)</f>
        <v/>
      </c>
      <c r="K5" s="19" t="str">
        <f>VLOOKUP(K3,'Set-up'!$BE$35:$BH$79,4,FALSE)</f>
        <v/>
      </c>
      <c r="L5" s="19" t="str">
        <f>VLOOKUP(L3,'Set-up'!$BE$35:$BH$79,4,FALSE)</f>
        <v/>
      </c>
      <c r="M5" s="19" t="str">
        <f>VLOOKUP(M3,'Set-up'!$BE$35:$BH$79,4,FALSE)</f>
        <v/>
      </c>
      <c r="N5" s="19" t="str">
        <f>VLOOKUP(N3,'Set-up'!$BE$35:$BH$79,4,FALSE)</f>
        <v/>
      </c>
      <c r="O5" s="19" t="str">
        <f>VLOOKUP(O3,'Set-up'!$BE$35:$BH$79,4,FALSE)</f>
        <v/>
      </c>
      <c r="P5" s="19" t="str">
        <f>VLOOKUP(P3,'Set-up'!$BE$35:$BH$79,4,FALSE)</f>
        <v/>
      </c>
      <c r="Q5" s="19" t="str">
        <f>VLOOKUP(Q3,'Set-up'!$BE$35:$BH$79,4,FALSE)</f>
        <v/>
      </c>
      <c r="R5" s="19" t="str">
        <f>VLOOKUP(R3,'Set-up'!$BE$35:$BH$79,4,FALSE)</f>
        <v/>
      </c>
      <c r="S5" s="19" t="str">
        <f>VLOOKUP(S3,'Set-up'!$BE$35:$BH$79,4,FALSE)</f>
        <v/>
      </c>
      <c r="T5" s="19" t="str">
        <f>VLOOKUP(T3,'Set-up'!$BE$35:$BH$79,4,FALSE)</f>
        <v/>
      </c>
      <c r="U5" s="19" t="str">
        <f>VLOOKUP(U3,'Set-up'!$BE$35:$BH$79,4,FALSE)</f>
        <v/>
      </c>
      <c r="V5" s="19" t="str">
        <f>VLOOKUP(V3,'Set-up'!$BE$35:$BH$79,4,FALSE)</f>
        <v/>
      </c>
      <c r="W5" s="19" t="str">
        <f>VLOOKUP(W3,'Set-up'!$BE$35:$BH$79,4,FALSE)</f>
        <v/>
      </c>
      <c r="X5" s="19" t="str">
        <f>VLOOKUP(X3,'Set-up'!$BE$35:$BH$79,4,FALSE)</f>
        <v/>
      </c>
      <c r="Y5" s="19" t="str">
        <f>VLOOKUP(Y3,'Set-up'!$BE$35:$BH$79,4,FALSE)</f>
        <v/>
      </c>
      <c r="Z5" s="19" t="str">
        <f>VLOOKUP(Z3,'Set-up'!$BE$35:$BH$79,4,FALSE)</f>
        <v/>
      </c>
      <c r="AA5" s="19" t="str">
        <f>VLOOKUP(AA3,'Set-up'!$BE$35:$BH$79,4,FALSE)</f>
        <v/>
      </c>
      <c r="AB5" s="19" t="str">
        <f>VLOOKUP(AB3,'Set-up'!$BE$35:$BH$79,4,FALSE)</f>
        <v/>
      </c>
      <c r="AC5" s="19" t="str">
        <f>VLOOKUP(AC3,'Set-up'!$BE$35:$BH$79,4,FALSE)</f>
        <v/>
      </c>
      <c r="AD5" s="19" t="str">
        <f>VLOOKUP(AD3,'Set-up'!$BE$35:$BH$79,4,FALSE)</f>
        <v/>
      </c>
      <c r="AE5" s="19" t="str">
        <f>VLOOKUP(AE3,'Set-up'!$BE$35:$BH$79,4,FALSE)</f>
        <v/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18" customFormat="1" ht="45" customHeight="1" x14ac:dyDescent="0.25">
      <c r="A6" s="37" t="s">
        <v>7</v>
      </c>
      <c r="B6" s="48" t="str">
        <f>VLOOKUP(B3,'Set-up'!$AD$35:$AG$79,3,FALSE)</f>
        <v/>
      </c>
      <c r="C6" s="48" t="str">
        <f>VLOOKUP(C3,'Set-up'!$AD$35:$AG$79,3,FALSE)</f>
        <v/>
      </c>
      <c r="D6" s="48" t="str">
        <f>VLOOKUP(D3,'Set-up'!$AD$35:$AG$79,3,FALSE)</f>
        <v/>
      </c>
      <c r="E6" s="48" t="str">
        <f>VLOOKUP(E3,'Set-up'!$AD$35:$AG$79,3,FALSE)</f>
        <v/>
      </c>
      <c r="F6" s="48" t="str">
        <f>VLOOKUP(F3,'Set-up'!$AD$35:$AG$79,3,FALSE)</f>
        <v/>
      </c>
      <c r="G6" s="48" t="str">
        <f>VLOOKUP(G3,'Set-up'!$AD$35:$AG$79,3,FALSE)</f>
        <v/>
      </c>
      <c r="H6" s="48" t="str">
        <f>VLOOKUP(H3,'Set-up'!$AD$35:$AG$79,3,FALSE)</f>
        <v/>
      </c>
      <c r="I6" s="48" t="str">
        <f>VLOOKUP(I3,'Set-up'!$AD$35:$AG$79,3,FALSE)</f>
        <v/>
      </c>
      <c r="J6" s="48" t="str">
        <f>VLOOKUP(J3,'Set-up'!$AD$35:$AG$79,3,FALSE)</f>
        <v/>
      </c>
      <c r="K6" s="48" t="str">
        <f>VLOOKUP(K3,'Set-up'!$AD$35:$AG$79,3,FALSE)</f>
        <v/>
      </c>
      <c r="L6" s="48" t="str">
        <f>VLOOKUP(L3,'Set-up'!$AD$35:$AG$79,3,FALSE)</f>
        <v/>
      </c>
      <c r="M6" s="48" t="str">
        <f>VLOOKUP(M3,'Set-up'!$AD$35:$AG$79,3,FALSE)</f>
        <v/>
      </c>
      <c r="N6" s="48" t="str">
        <f>VLOOKUP(N3,'Set-up'!$AD$35:$AG$79,3,FALSE)</f>
        <v/>
      </c>
      <c r="O6" s="48" t="str">
        <f>VLOOKUP(O3,'Set-up'!$AD$35:$AG$79,3,FALSE)</f>
        <v/>
      </c>
      <c r="P6" s="48" t="str">
        <f>VLOOKUP(P3,'Set-up'!$AD$35:$AG$79,3,FALSE)</f>
        <v/>
      </c>
      <c r="Q6" s="48" t="str">
        <f>VLOOKUP(Q3,'Set-up'!$AD$35:$AG$79,3,FALSE)</f>
        <v/>
      </c>
      <c r="R6" s="48" t="str">
        <f>VLOOKUP(R3,'Set-up'!$AD$35:$AG$79,3,FALSE)</f>
        <v/>
      </c>
      <c r="S6" s="48" t="str">
        <f>VLOOKUP(S3,'Set-up'!$AD$35:$AG$79,3,FALSE)</f>
        <v/>
      </c>
      <c r="T6" s="48" t="str">
        <f>VLOOKUP(T3,'Set-up'!$AD$35:$AG$79,3,FALSE)</f>
        <v/>
      </c>
      <c r="U6" s="48" t="str">
        <f>VLOOKUP(U3,'Set-up'!$AD$35:$AG$79,3,FALSE)</f>
        <v/>
      </c>
      <c r="V6" s="48" t="str">
        <f>VLOOKUP(V3,'Set-up'!$AD$35:$AG$79,3,FALSE)</f>
        <v/>
      </c>
      <c r="W6" s="48" t="str">
        <f>VLOOKUP(W3,'Set-up'!$AD$35:$AG$79,3,FALSE)</f>
        <v/>
      </c>
      <c r="X6" s="48" t="str">
        <f>VLOOKUP(X3,'Set-up'!$AD$35:$AG$79,3,FALSE)</f>
        <v/>
      </c>
      <c r="Y6" s="48" t="str">
        <f>VLOOKUP(Y3,'Set-up'!$AD$35:$AG$79,3,FALSE)</f>
        <v/>
      </c>
      <c r="Z6" s="48" t="str">
        <f>VLOOKUP(Z3,'Set-up'!$AD$35:$AG$79,3,FALSE)</f>
        <v/>
      </c>
      <c r="AA6" s="48" t="str">
        <f>VLOOKUP(AA3,'Set-up'!$AD$35:$AG$79,3,FALSE)</f>
        <v/>
      </c>
      <c r="AB6" s="48" t="str">
        <f>VLOOKUP(AB3,'Set-up'!$AD$35:$AG$79,3,FALSE)</f>
        <v/>
      </c>
      <c r="AC6" s="48" t="str">
        <f>VLOOKUP(AC3,'Set-up'!$AD$35:$AG$79,3,FALSE)</f>
        <v/>
      </c>
      <c r="AD6" s="48" t="str">
        <f>VLOOKUP(AD3,'Set-up'!$AD$35:$AG$79,3,FALSE)</f>
        <v/>
      </c>
      <c r="AE6" s="48" t="str">
        <f>VLOOKUP(AE3,'Set-up'!$AD$35:$AG$79,3,FALSE)</f>
        <v/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x14ac:dyDescent="0.25">
      <c r="A7" s="1" t="s">
        <v>25</v>
      </c>
      <c r="B7" s="49">
        <f>SUMIFS('EU kostnader'!$F:$F,'EU kostnader'!$C:$C,'Förenklad redovisningsmodell'!B$6,'EU kostnader'!$D:$D,'Förenklad redovisningsmodell'!$A7)</f>
        <v>0</v>
      </c>
      <c r="C7" s="49">
        <f>SUMIFS('EU kostnader'!$F:$F,'EU kostnader'!$C:$C,'Förenklad redovisningsmodell'!C$6,'EU kostnader'!$D:$D,'Förenklad redovisningsmodell'!$A7)</f>
        <v>0</v>
      </c>
      <c r="D7" s="49">
        <f>SUMIFS('EU kostnader'!$F:$F,'EU kostnader'!$C:$C,'Förenklad redovisningsmodell'!D$6,'EU kostnader'!$D:$D,'Förenklad redovisningsmodell'!$A7)</f>
        <v>0</v>
      </c>
      <c r="E7" s="49">
        <f>SUMIFS('EU kostnader'!$F:$F,'EU kostnader'!$C:$C,'Förenklad redovisningsmodell'!E$6,'EU kostnader'!$D:$D,'Förenklad redovisningsmodell'!$A7)</f>
        <v>0</v>
      </c>
      <c r="F7" s="49">
        <f>SUMIFS('EU kostnader'!$F:$F,'EU kostnader'!$C:$C,'Förenklad redovisningsmodell'!F$6,'EU kostnader'!$D:$D,'Förenklad redovisningsmodell'!$A7)</f>
        <v>0</v>
      </c>
      <c r="G7" s="49">
        <f>SUMIFS('EU kostnader'!$F:$F,'EU kostnader'!$C:$C,'Förenklad redovisningsmodell'!G$6,'EU kostnader'!$D:$D,'Förenklad redovisningsmodell'!$A7)</f>
        <v>0</v>
      </c>
      <c r="H7" s="49">
        <f>SUMIFS('EU kostnader'!$F:$F,'EU kostnader'!$C:$C,'Förenklad redovisningsmodell'!H$6,'EU kostnader'!$D:$D,'Förenklad redovisningsmodell'!$A7)</f>
        <v>0</v>
      </c>
      <c r="I7" s="49">
        <f>SUMIFS('EU kostnader'!$F:$F,'EU kostnader'!$C:$C,'Förenklad redovisningsmodell'!I$6,'EU kostnader'!$D:$D,'Förenklad redovisningsmodell'!$A7)</f>
        <v>0</v>
      </c>
      <c r="J7" s="49">
        <f>SUMIFS('EU kostnader'!$F:$F,'EU kostnader'!$C:$C,'Förenklad redovisningsmodell'!J$6,'EU kostnader'!$D:$D,'Förenklad redovisningsmodell'!$A7)</f>
        <v>0</v>
      </c>
      <c r="K7" s="49">
        <f>SUMIFS('EU kostnader'!$F:$F,'EU kostnader'!$C:$C,'Förenklad redovisningsmodell'!K$6,'EU kostnader'!$D:$D,'Förenklad redovisningsmodell'!$A7)</f>
        <v>0</v>
      </c>
      <c r="L7" s="49">
        <f>SUMIFS('EU kostnader'!$F:$F,'EU kostnader'!$C:$C,'Förenklad redovisningsmodell'!L$6,'EU kostnader'!$D:$D,'Förenklad redovisningsmodell'!$A7)</f>
        <v>0</v>
      </c>
      <c r="M7" s="49">
        <f>SUMIFS('EU kostnader'!$F:$F,'EU kostnader'!$C:$C,'Förenklad redovisningsmodell'!M$6,'EU kostnader'!$D:$D,'Förenklad redovisningsmodell'!$A7)</f>
        <v>0</v>
      </c>
      <c r="N7" s="49">
        <f>SUMIFS('EU kostnader'!$F:$F,'EU kostnader'!$C:$C,'Förenklad redovisningsmodell'!N$6,'EU kostnader'!$D:$D,'Förenklad redovisningsmodell'!$A7)</f>
        <v>0</v>
      </c>
      <c r="O7" s="49">
        <f>SUMIFS('EU kostnader'!$F:$F,'EU kostnader'!$C:$C,'Förenklad redovisningsmodell'!O$6,'EU kostnader'!$D:$D,'Förenklad redovisningsmodell'!$A7)</f>
        <v>0</v>
      </c>
      <c r="P7" s="49">
        <f>SUMIFS('EU kostnader'!$F:$F,'EU kostnader'!$C:$C,'Förenklad redovisningsmodell'!P$6,'EU kostnader'!$D:$D,'Förenklad redovisningsmodell'!$A7)</f>
        <v>0</v>
      </c>
      <c r="Q7" s="49">
        <f>SUMIFS('EU kostnader'!$F:$F,'EU kostnader'!$C:$C,'Förenklad redovisningsmodell'!Q$6,'EU kostnader'!$D:$D,'Förenklad redovisningsmodell'!$A7)</f>
        <v>0</v>
      </c>
      <c r="R7" s="49">
        <f>SUMIFS('EU kostnader'!$F:$F,'EU kostnader'!$C:$C,'Förenklad redovisningsmodell'!R$6,'EU kostnader'!$D:$D,'Förenklad redovisningsmodell'!$A7)</f>
        <v>0</v>
      </c>
      <c r="S7" s="49">
        <f>SUMIFS('EU kostnader'!$F:$F,'EU kostnader'!$C:$C,'Förenklad redovisningsmodell'!S$6,'EU kostnader'!$D:$D,'Förenklad redovisningsmodell'!$A7)</f>
        <v>0</v>
      </c>
      <c r="T7" s="49">
        <f>SUMIFS('EU kostnader'!$F:$F,'EU kostnader'!$C:$C,'Förenklad redovisningsmodell'!T$6,'EU kostnader'!$D:$D,'Förenklad redovisningsmodell'!$A7)</f>
        <v>0</v>
      </c>
      <c r="U7" s="49">
        <f>SUMIFS('EU kostnader'!$F:$F,'EU kostnader'!$C:$C,'Förenklad redovisningsmodell'!U$6,'EU kostnader'!$D:$D,'Förenklad redovisningsmodell'!$A7)</f>
        <v>0</v>
      </c>
      <c r="V7" s="49">
        <f>SUMIFS('EU kostnader'!$F:$F,'EU kostnader'!$C:$C,'Förenklad redovisningsmodell'!V$6,'EU kostnader'!$D:$D,'Förenklad redovisningsmodell'!$A7)</f>
        <v>0</v>
      </c>
      <c r="W7" s="49">
        <f>SUMIFS('EU kostnader'!$F:$F,'EU kostnader'!$C:$C,'Förenklad redovisningsmodell'!W$6,'EU kostnader'!$D:$D,'Förenklad redovisningsmodell'!$A7)</f>
        <v>0</v>
      </c>
      <c r="X7" s="49">
        <f>SUMIFS('EU kostnader'!$F:$F,'EU kostnader'!$C:$C,'Förenklad redovisningsmodell'!X$6,'EU kostnader'!$D:$D,'Förenklad redovisningsmodell'!$A7)</f>
        <v>0</v>
      </c>
      <c r="Y7" s="49">
        <f>SUMIFS('EU kostnader'!$F:$F,'EU kostnader'!$C:$C,'Förenklad redovisningsmodell'!Y$6,'EU kostnader'!$D:$D,'Förenklad redovisningsmodell'!$A7)</f>
        <v>0</v>
      </c>
      <c r="Z7" s="49">
        <f>SUMIFS('EU kostnader'!$F:$F,'EU kostnader'!$C:$C,'Förenklad redovisningsmodell'!Z$6,'EU kostnader'!$D:$D,'Förenklad redovisningsmodell'!$A7)</f>
        <v>0</v>
      </c>
      <c r="AA7" s="49">
        <f>SUMIFS('EU kostnader'!$F:$F,'EU kostnader'!$C:$C,'Förenklad redovisningsmodell'!AA$6,'EU kostnader'!$D:$D,'Förenklad redovisningsmodell'!$A7)</f>
        <v>0</v>
      </c>
      <c r="AB7" s="49">
        <f>SUMIFS('EU kostnader'!$F:$F,'EU kostnader'!$C:$C,'Förenklad redovisningsmodell'!AB$6,'EU kostnader'!$D:$D,'Förenklad redovisningsmodell'!$A7)</f>
        <v>0</v>
      </c>
      <c r="AC7" s="49">
        <f>SUMIFS('EU kostnader'!$F:$F,'EU kostnader'!$C:$C,'Förenklad redovisningsmodell'!AC$6,'EU kostnader'!$D:$D,'Förenklad redovisningsmodell'!$A7)</f>
        <v>0</v>
      </c>
      <c r="AD7" s="49">
        <f>SUMIFS('EU kostnader'!$F:$F,'EU kostnader'!$C:$C,'Förenklad redovisningsmodell'!AD$6,'EU kostnader'!$D:$D,'Förenklad redovisningsmodell'!$A7)</f>
        <v>0</v>
      </c>
      <c r="AE7" s="49">
        <f>SUMIFS('EU kostnader'!$F:$F,'EU kostnader'!$C:$C,'Förenklad redovisningsmodell'!AE$6,'EU kostnader'!$D:$D,'Förenklad redovisningsmodell'!$A7)</f>
        <v>0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x14ac:dyDescent="0.25">
      <c r="A8" s="1" t="s">
        <v>51</v>
      </c>
      <c r="B8" s="49">
        <f>(HLOOKUP(B6,'EU-budget'!$B$28:$AE$43,9,FALSE))-B7</f>
        <v>0</v>
      </c>
      <c r="C8" s="49">
        <f>(HLOOKUP(C6,'EU-budget'!$B$28:$AE$43,9,FALSE))-C7</f>
        <v>0</v>
      </c>
      <c r="D8" s="49">
        <f>(HLOOKUP(D6,'EU-budget'!$B$28:$AE$43,9,FALSE))-D7</f>
        <v>0</v>
      </c>
      <c r="E8" s="49">
        <f>(HLOOKUP(E6,'EU-budget'!$B$28:$AE$43,9,FALSE))-E7</f>
        <v>0</v>
      </c>
      <c r="F8" s="49">
        <f>(HLOOKUP(F6,'EU-budget'!$B$28:$AE$43,9,FALSE))-F7</f>
        <v>0</v>
      </c>
      <c r="G8" s="49">
        <f>(HLOOKUP(G6,'EU-budget'!$B$28:$AE$43,9,FALSE))-G7</f>
        <v>0</v>
      </c>
      <c r="H8" s="49">
        <f>(HLOOKUP(H6,'EU-budget'!$B$28:$AE$43,9,FALSE))-H7</f>
        <v>0</v>
      </c>
      <c r="I8" s="49">
        <f>(HLOOKUP(I6,'EU-budget'!$B$28:$AE$43,9,FALSE))-I7</f>
        <v>0</v>
      </c>
      <c r="J8" s="49">
        <f>(HLOOKUP(J6,'EU-budget'!$B$28:$AE$43,9,FALSE))-J7</f>
        <v>0</v>
      </c>
      <c r="K8" s="49">
        <f>(HLOOKUP(K6,'EU-budget'!$B$28:$AE$43,9,FALSE))-K7</f>
        <v>0</v>
      </c>
      <c r="L8" s="49">
        <f>(HLOOKUP(L6,'EU-budget'!$B$28:$AE$43,9,FALSE))-L7</f>
        <v>0</v>
      </c>
      <c r="M8" s="49">
        <f>(HLOOKUP(M6,'EU-budget'!$B$28:$AE$43,9,FALSE))-M7</f>
        <v>0</v>
      </c>
      <c r="N8" s="49">
        <f>(HLOOKUP(N6,'EU-budget'!$B$28:$AE$43,9,FALSE))-N7</f>
        <v>0</v>
      </c>
      <c r="O8" s="49">
        <f>(HLOOKUP(O6,'EU-budget'!$B$28:$AE$43,9,FALSE))-O7</f>
        <v>0</v>
      </c>
      <c r="P8" s="49">
        <f>(HLOOKUP(P6,'EU-budget'!$B$28:$AE$43,9,FALSE))-P7</f>
        <v>0</v>
      </c>
      <c r="Q8" s="49">
        <f>(HLOOKUP(Q6,'EU-budget'!$B$28:$AE$43,9,FALSE))-Q7</f>
        <v>0</v>
      </c>
      <c r="R8" s="49">
        <f>(HLOOKUP(R6,'EU-budget'!$B$28:$AE$43,9,FALSE))-R7</f>
        <v>0</v>
      </c>
      <c r="S8" s="49">
        <f>(HLOOKUP(S6,'EU-budget'!$B$28:$AE$43,9,FALSE))-S7</f>
        <v>0</v>
      </c>
      <c r="T8" s="49">
        <f>(HLOOKUP(T6,'EU-budget'!$B$28:$AE$43,9,FALSE))-T7</f>
        <v>0</v>
      </c>
      <c r="U8" s="49">
        <f>(HLOOKUP(U6,'EU-budget'!$B$28:$AE$43,9,FALSE))-U7</f>
        <v>0</v>
      </c>
      <c r="V8" s="49">
        <f>(HLOOKUP(V6,'EU-budget'!$B$28:$AE$43,9,FALSE))-V7</f>
        <v>0</v>
      </c>
      <c r="W8" s="49">
        <f>(HLOOKUP(W6,'EU-budget'!$B$28:$AE$43,9,FALSE))-W7</f>
        <v>0</v>
      </c>
      <c r="X8" s="49">
        <f>(HLOOKUP(X6,'EU-budget'!$B$28:$AE$43,9,FALSE))-X7</f>
        <v>0</v>
      </c>
      <c r="Y8" s="49">
        <f>(HLOOKUP(Y6,'EU-budget'!$B$28:$AE$43,9,FALSE))-Y7</f>
        <v>0</v>
      </c>
      <c r="Z8" s="49">
        <f>(HLOOKUP(Z6,'EU-budget'!$B$28:$AE$43,9,FALSE))-Z7</f>
        <v>0</v>
      </c>
      <c r="AA8" s="49">
        <f>(HLOOKUP(AA6,'EU-budget'!$B$28:$AE$43,9,FALSE))-AA7</f>
        <v>0</v>
      </c>
      <c r="AB8" s="49">
        <f>(HLOOKUP(AB6,'EU-budget'!$B$28:$AE$43,9,FALSE))-AB7</f>
        <v>0</v>
      </c>
      <c r="AC8" s="49">
        <f>(HLOOKUP(AC6,'EU-budget'!$B$28:$AE$43,9,FALSE))-AC7</f>
        <v>0</v>
      </c>
      <c r="AD8" s="49">
        <f>(HLOOKUP(AD6,'EU-budget'!$B$28:$AE$43,9,FALSE))-AD7</f>
        <v>0</v>
      </c>
      <c r="AE8" s="49">
        <f>(HLOOKUP(AE6,'EU-budget'!$B$28:$AE$43,9,FALSE))-AE7</f>
        <v>0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3" customFormat="1" x14ac:dyDescent="0.25">
      <c r="A9" s="10" t="s">
        <v>28</v>
      </c>
      <c r="B9" s="22">
        <f>SUM(B7:B8)</f>
        <v>0</v>
      </c>
      <c r="C9" s="22">
        <f t="shared" ref="C9:H9" si="1">SUM(C7:C8)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ref="I9:AE9" si="2">SUM(I7:I8)</f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0</v>
      </c>
      <c r="Q9" s="22">
        <f t="shared" si="2"/>
        <v>0</v>
      </c>
      <c r="R9" s="22">
        <f t="shared" si="2"/>
        <v>0</v>
      </c>
      <c r="S9" s="22">
        <f t="shared" si="2"/>
        <v>0</v>
      </c>
      <c r="T9" s="22">
        <f t="shared" si="2"/>
        <v>0</v>
      </c>
      <c r="U9" s="22">
        <f t="shared" si="2"/>
        <v>0</v>
      </c>
      <c r="V9" s="22">
        <f t="shared" si="2"/>
        <v>0</v>
      </c>
      <c r="W9" s="22">
        <f t="shared" si="2"/>
        <v>0</v>
      </c>
      <c r="X9" s="22">
        <f t="shared" si="2"/>
        <v>0</v>
      </c>
      <c r="Y9" s="22">
        <f t="shared" si="2"/>
        <v>0</v>
      </c>
      <c r="Z9" s="22">
        <f t="shared" si="2"/>
        <v>0</v>
      </c>
      <c r="AA9" s="22">
        <f t="shared" si="2"/>
        <v>0</v>
      </c>
      <c r="AB9" s="22">
        <f t="shared" si="2"/>
        <v>0</v>
      </c>
      <c r="AC9" s="22">
        <f t="shared" si="2"/>
        <v>0</v>
      </c>
      <c r="AD9" s="22">
        <f t="shared" si="2"/>
        <v>0</v>
      </c>
      <c r="AE9" s="22">
        <f t="shared" si="2"/>
        <v>0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2" spans="1:46" s="3" customFormat="1" x14ac:dyDescent="0.25">
      <c r="A12" s="6" t="s">
        <v>87</v>
      </c>
      <c r="B12" s="47" t="str">
        <f>IF(B6="","",IF(B7=0,"",(B8/B7)))</f>
        <v/>
      </c>
      <c r="C12" s="47" t="str">
        <f t="shared" ref="C12:AE12" si="3">IF(C6="","",IF(C7=0,"",(C8/C7)))</f>
        <v/>
      </c>
      <c r="D12" s="47" t="str">
        <f t="shared" si="3"/>
        <v/>
      </c>
      <c r="E12" s="47" t="str">
        <f t="shared" si="3"/>
        <v/>
      </c>
      <c r="F12" s="47" t="str">
        <f>IF(F6="","",IF(F7=0,"",(F8/F7)))</f>
        <v/>
      </c>
      <c r="G12" s="47" t="str">
        <f t="shared" si="3"/>
        <v/>
      </c>
      <c r="H12" s="47" t="str">
        <f t="shared" si="3"/>
        <v/>
      </c>
      <c r="I12" s="47" t="str">
        <f t="shared" si="3"/>
        <v/>
      </c>
      <c r="J12" s="47" t="str">
        <f t="shared" si="3"/>
        <v/>
      </c>
      <c r="K12" s="47" t="str">
        <f t="shared" si="3"/>
        <v/>
      </c>
      <c r="L12" s="47" t="str">
        <f t="shared" si="3"/>
        <v/>
      </c>
      <c r="M12" s="47" t="str">
        <f t="shared" si="3"/>
        <v/>
      </c>
      <c r="N12" s="47" t="str">
        <f t="shared" si="3"/>
        <v/>
      </c>
      <c r="O12" s="47" t="str">
        <f t="shared" si="3"/>
        <v/>
      </c>
      <c r="P12" s="47" t="str">
        <f t="shared" si="3"/>
        <v/>
      </c>
      <c r="Q12" s="47" t="str">
        <f t="shared" si="3"/>
        <v/>
      </c>
      <c r="R12" s="47" t="str">
        <f t="shared" si="3"/>
        <v/>
      </c>
      <c r="S12" s="47" t="str">
        <f t="shared" si="3"/>
        <v/>
      </c>
      <c r="T12" s="47" t="str">
        <f t="shared" si="3"/>
        <v/>
      </c>
      <c r="U12" s="47" t="str">
        <f t="shared" si="3"/>
        <v/>
      </c>
      <c r="V12" s="47" t="str">
        <f t="shared" si="3"/>
        <v/>
      </c>
      <c r="W12" s="47" t="str">
        <f t="shared" si="3"/>
        <v/>
      </c>
      <c r="X12" s="47" t="str">
        <f t="shared" si="3"/>
        <v/>
      </c>
      <c r="Y12" s="47" t="str">
        <f t="shared" si="3"/>
        <v/>
      </c>
      <c r="Z12" s="47" t="str">
        <f t="shared" si="3"/>
        <v/>
      </c>
      <c r="AA12" s="47" t="str">
        <f t="shared" si="3"/>
        <v/>
      </c>
      <c r="AB12" s="47" t="str">
        <f t="shared" si="3"/>
        <v/>
      </c>
      <c r="AC12" s="47" t="str">
        <f t="shared" si="3"/>
        <v/>
      </c>
      <c r="AD12" s="47" t="str">
        <f t="shared" si="3"/>
        <v/>
      </c>
      <c r="AE12" s="47" t="str">
        <f t="shared" si="3"/>
        <v/>
      </c>
    </row>
    <row r="17" spans="2:7" ht="18.75" x14ac:dyDescent="0.3">
      <c r="B17" s="42"/>
      <c r="C17" s="42"/>
      <c r="D17" s="42"/>
      <c r="E17" s="42"/>
      <c r="F17" s="32"/>
      <c r="G17" s="32"/>
    </row>
    <row r="18" spans="2:7" ht="18.75" x14ac:dyDescent="0.3">
      <c r="B18" s="42" t="s">
        <v>91</v>
      </c>
      <c r="C18" s="42"/>
      <c r="D18" s="42"/>
      <c r="E18" s="42"/>
      <c r="F18" s="32"/>
      <c r="G18" s="32"/>
    </row>
    <row r="19" spans="2:7" ht="18.75" x14ac:dyDescent="0.3">
      <c r="B19" s="42" t="s">
        <v>92</v>
      </c>
      <c r="C19" s="42"/>
      <c r="D19" s="42"/>
      <c r="E19" s="42"/>
      <c r="F19" s="32"/>
      <c r="G19" s="32"/>
    </row>
    <row r="20" spans="2:7" ht="18.75" x14ac:dyDescent="0.3">
      <c r="B20" s="42"/>
      <c r="C20" s="42"/>
      <c r="D20" s="42"/>
      <c r="E20" s="42"/>
      <c r="F20" s="32"/>
      <c r="G20" s="32"/>
    </row>
  </sheetData>
  <sheetProtection algorithmName="SHA-512" hashValue="UbAizh+Z6ypVR1wb2If2K5sqdF5F2MJxRaNzbMVCfRu2DdTby9YbT3zEU67GeD0wCFhJOvgCkwdCu4S8BCLYLA==" saltValue="4D9kRDVnWO9v9bDisXNPUA==" spinCount="100000" sheet="1" objects="1" scenarios="1"/>
  <conditionalFormatting sqref="B3:AT12">
    <cfRule type="expression" dxfId="1" priority="5">
      <formula>IF(ISNA(B$4),TRUE,IF(B$4="",TRUE,FALSE))</formula>
    </cfRule>
  </conditionalFormatting>
  <conditionalFormatting sqref="B12:AE12">
    <cfRule type="expression" dxfId="0" priority="1">
      <formula>B8&gt;(B7*0.4)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8B43-5209-4BC0-BE32-90552D8479C0}">
  <sheetPr>
    <tabColor theme="7"/>
  </sheetPr>
  <dimension ref="B7:C86"/>
  <sheetViews>
    <sheetView zoomScaleNormal="100" workbookViewId="0">
      <selection activeCell="B9" sqref="B9"/>
    </sheetView>
  </sheetViews>
  <sheetFormatPr defaultColWidth="9.140625" defaultRowHeight="15" x14ac:dyDescent="0.25"/>
  <cols>
    <col min="1" max="1" width="3.85546875" style="1" customWidth="1"/>
    <col min="2" max="2" width="9.5703125" style="1" customWidth="1"/>
    <col min="3" max="16384" width="9.140625" style="1"/>
  </cols>
  <sheetData>
    <row r="7" spans="2:2" ht="23.25" x14ac:dyDescent="0.25">
      <c r="B7" s="103" t="s">
        <v>118</v>
      </c>
    </row>
    <row r="8" spans="2:2" ht="18.75" x14ac:dyDescent="0.3">
      <c r="B8" s="75" t="s">
        <v>211</v>
      </c>
    </row>
    <row r="10" spans="2:2" x14ac:dyDescent="0.25">
      <c r="B10" s="1" t="s">
        <v>159</v>
      </c>
    </row>
    <row r="11" spans="2:2" x14ac:dyDescent="0.25">
      <c r="B11" s="1" t="s">
        <v>184</v>
      </c>
    </row>
    <row r="13" spans="2:2" x14ac:dyDescent="0.25">
      <c r="B13" s="1" t="s">
        <v>200</v>
      </c>
    </row>
    <row r="14" spans="2:2" x14ac:dyDescent="0.25">
      <c r="B14" s="1" t="s">
        <v>201</v>
      </c>
    </row>
    <row r="15" spans="2:2" x14ac:dyDescent="0.25">
      <c r="B15" s="1" t="s">
        <v>202</v>
      </c>
    </row>
    <row r="16" spans="2:2" x14ac:dyDescent="0.25">
      <c r="B16" s="1" t="s">
        <v>203</v>
      </c>
    </row>
    <row r="17" spans="2:2" x14ac:dyDescent="0.25">
      <c r="B17" s="1" t="s">
        <v>204</v>
      </c>
    </row>
    <row r="19" spans="2:2" ht="18.75" x14ac:dyDescent="0.3">
      <c r="B19" s="75" t="s">
        <v>97</v>
      </c>
    </row>
    <row r="20" spans="2:2" x14ac:dyDescent="0.25">
      <c r="B20" s="1" t="s">
        <v>160</v>
      </c>
    </row>
    <row r="21" spans="2:2" x14ac:dyDescent="0.25">
      <c r="B21" s="1" t="s">
        <v>162</v>
      </c>
    </row>
    <row r="22" spans="2:2" x14ac:dyDescent="0.25">
      <c r="B22" s="1" t="s">
        <v>161</v>
      </c>
    </row>
    <row r="24" spans="2:2" x14ac:dyDescent="0.25">
      <c r="B24" s="3" t="s">
        <v>185</v>
      </c>
    </row>
    <row r="26" spans="2:2" x14ac:dyDescent="0.25">
      <c r="B26" s="1" t="s">
        <v>119</v>
      </c>
    </row>
    <row r="27" spans="2:2" x14ac:dyDescent="0.25">
      <c r="B27" s="1" t="s">
        <v>120</v>
      </c>
    </row>
    <row r="28" spans="2:2" x14ac:dyDescent="0.25">
      <c r="B28" s="1" t="s">
        <v>163</v>
      </c>
    </row>
    <row r="29" spans="2:2" x14ac:dyDescent="0.25">
      <c r="B29" s="1" t="s">
        <v>164</v>
      </c>
    </row>
    <row r="31" spans="2:2" x14ac:dyDescent="0.25">
      <c r="B31" s="1" t="s">
        <v>165</v>
      </c>
    </row>
    <row r="32" spans="2:2" x14ac:dyDescent="0.25">
      <c r="B32" s="1" t="s">
        <v>166</v>
      </c>
    </row>
    <row r="33" spans="2:3" x14ac:dyDescent="0.25">
      <c r="B33" s="1" t="s">
        <v>167</v>
      </c>
    </row>
    <row r="35" spans="2:3" x14ac:dyDescent="0.25">
      <c r="B35" s="1" t="s">
        <v>121</v>
      </c>
    </row>
    <row r="36" spans="2:3" x14ac:dyDescent="0.25">
      <c r="B36" s="44" t="s">
        <v>205</v>
      </c>
    </row>
    <row r="37" spans="2:3" x14ac:dyDescent="0.25">
      <c r="B37" s="44"/>
    </row>
    <row r="38" spans="2:3" x14ac:dyDescent="0.25">
      <c r="B38" s="44" t="s">
        <v>168</v>
      </c>
    </row>
    <row r="39" spans="2:3" x14ac:dyDescent="0.25">
      <c r="C39" s="1" t="s">
        <v>209</v>
      </c>
    </row>
    <row r="41" spans="2:3" x14ac:dyDescent="0.25">
      <c r="B41" s="44" t="s">
        <v>169</v>
      </c>
    </row>
    <row r="42" spans="2:3" x14ac:dyDescent="0.25">
      <c r="C42" s="1" t="s">
        <v>122</v>
      </c>
    </row>
    <row r="44" spans="2:3" ht="18.75" x14ac:dyDescent="0.3">
      <c r="B44" s="75" t="s">
        <v>99</v>
      </c>
    </row>
    <row r="45" spans="2:3" x14ac:dyDescent="0.25">
      <c r="B45" s="1" t="s">
        <v>187</v>
      </c>
    </row>
    <row r="46" spans="2:3" x14ac:dyDescent="0.25">
      <c r="B46" s="1" t="s">
        <v>186</v>
      </c>
    </row>
    <row r="47" spans="2:3" x14ac:dyDescent="0.25">
      <c r="B47" s="1" t="s">
        <v>188</v>
      </c>
    </row>
    <row r="48" spans="2:3" x14ac:dyDescent="0.25">
      <c r="B48" s="1" t="s">
        <v>171</v>
      </c>
    </row>
    <row r="49" spans="2:2" x14ac:dyDescent="0.25">
      <c r="B49" s="3" t="s">
        <v>210</v>
      </c>
    </row>
    <row r="51" spans="2:2" ht="18.75" x14ac:dyDescent="0.3">
      <c r="B51" s="75" t="s">
        <v>100</v>
      </c>
    </row>
    <row r="52" spans="2:2" x14ac:dyDescent="0.25">
      <c r="B52" s="1" t="s">
        <v>172</v>
      </c>
    </row>
    <row r="53" spans="2:2" x14ac:dyDescent="0.25">
      <c r="B53" s="1" t="s">
        <v>189</v>
      </c>
    </row>
    <row r="54" spans="2:2" x14ac:dyDescent="0.25">
      <c r="B54" s="1" t="s">
        <v>190</v>
      </c>
    </row>
    <row r="55" spans="2:2" x14ac:dyDescent="0.25">
      <c r="B55" s="1" t="s">
        <v>173</v>
      </c>
    </row>
    <row r="57" spans="2:2" x14ac:dyDescent="0.25">
      <c r="B57" s="1" t="s">
        <v>206</v>
      </c>
    </row>
    <row r="58" spans="2:2" x14ac:dyDescent="0.25">
      <c r="B58" s="1" t="s">
        <v>207</v>
      </c>
    </row>
    <row r="60" spans="2:2" ht="18.75" x14ac:dyDescent="0.3">
      <c r="B60" s="75" t="s">
        <v>101</v>
      </c>
    </row>
    <row r="61" spans="2:2" x14ac:dyDescent="0.25">
      <c r="B61" s="1" t="s">
        <v>174</v>
      </c>
    </row>
    <row r="62" spans="2:2" x14ac:dyDescent="0.25">
      <c r="B62" s="1" t="s">
        <v>175</v>
      </c>
    </row>
    <row r="63" spans="2:2" x14ac:dyDescent="0.25">
      <c r="B63" s="1" t="s">
        <v>197</v>
      </c>
    </row>
    <row r="65" spans="2:2" ht="18.75" x14ac:dyDescent="0.3">
      <c r="B65" s="75" t="s">
        <v>102</v>
      </c>
    </row>
    <row r="66" spans="2:2" x14ac:dyDescent="0.25">
      <c r="B66" s="1" t="s">
        <v>176</v>
      </c>
    </row>
    <row r="67" spans="2:2" x14ac:dyDescent="0.25">
      <c r="B67" s="1" t="s">
        <v>177</v>
      </c>
    </row>
    <row r="69" spans="2:2" x14ac:dyDescent="0.25">
      <c r="B69" s="1" t="s">
        <v>178</v>
      </c>
    </row>
    <row r="70" spans="2:2" x14ac:dyDescent="0.25">
      <c r="B70" s="1" t="s">
        <v>199</v>
      </c>
    </row>
    <row r="72" spans="2:2" ht="18.75" x14ac:dyDescent="0.3">
      <c r="B72" s="75" t="s">
        <v>95</v>
      </c>
    </row>
    <row r="73" spans="2:2" x14ac:dyDescent="0.25">
      <c r="B73" s="1" t="s">
        <v>179</v>
      </c>
    </row>
    <row r="74" spans="2:2" x14ac:dyDescent="0.25">
      <c r="B74" s="1" t="s">
        <v>180</v>
      </c>
    </row>
    <row r="75" spans="2:2" x14ac:dyDescent="0.25">
      <c r="B75" s="1" t="s">
        <v>181</v>
      </c>
    </row>
    <row r="77" spans="2:2" ht="18.75" x14ac:dyDescent="0.3">
      <c r="B77" s="75" t="s">
        <v>103</v>
      </c>
    </row>
    <row r="78" spans="2:2" x14ac:dyDescent="0.25">
      <c r="B78" s="1" t="s">
        <v>123</v>
      </c>
    </row>
    <row r="80" spans="2:2" ht="18.75" x14ac:dyDescent="0.3">
      <c r="B80" s="75" t="s">
        <v>96</v>
      </c>
    </row>
    <row r="81" spans="2:2" x14ac:dyDescent="0.25">
      <c r="B81" s="1" t="s">
        <v>124</v>
      </c>
    </row>
    <row r="83" spans="2:2" ht="18.75" x14ac:dyDescent="0.3">
      <c r="B83" s="75" t="s">
        <v>106</v>
      </c>
    </row>
    <row r="84" spans="2:2" x14ac:dyDescent="0.25">
      <c r="B84" s="1" t="s">
        <v>182</v>
      </c>
    </row>
    <row r="85" spans="2:2" x14ac:dyDescent="0.25">
      <c r="B85" s="1" t="s">
        <v>183</v>
      </c>
    </row>
    <row r="86" spans="2:2" x14ac:dyDescent="0.25">
      <c r="B86" s="1" t="s">
        <v>208</v>
      </c>
    </row>
  </sheetData>
  <sheetProtection algorithmName="SHA-512" hashValue="XYzHd8E578s8E5KRTSxa0oy2mRuoFrCAuKK1z3e7VPFatcRG2OFSVXzfvj9YrrUr+Tzfh0R3QNiF4jU/zjW9OQ==" saltValue="OdGGW639L0qzXjMOT+Mc8A==" spinCount="100000" sheet="1" objects="1" scenarios="1" selectLockedCells="1" selectUnlockedCells="1"/>
  <pageMargins left="0.7" right="0.7" top="0.75" bottom="0.75" header="0.3" footer="0.3"/>
  <pageSetup paperSize="9" scale="5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F7CC-DB08-4B67-A138-96F9F0610368}">
  <sheetPr>
    <tabColor theme="9"/>
  </sheetPr>
  <dimension ref="A3:BH133"/>
  <sheetViews>
    <sheetView workbookViewId="0">
      <selection activeCell="D3" sqref="D3:G3"/>
    </sheetView>
  </sheetViews>
  <sheetFormatPr defaultColWidth="9.140625" defaultRowHeight="15" x14ac:dyDescent="0.25"/>
  <cols>
    <col min="1" max="1" width="4.42578125" style="1" customWidth="1"/>
    <col min="2" max="2" width="9" style="1" customWidth="1"/>
    <col min="3" max="3" width="12.140625" style="1" customWidth="1"/>
    <col min="4" max="4" width="19.28515625" style="1" customWidth="1"/>
    <col min="5" max="5" width="21.5703125" style="1" customWidth="1"/>
    <col min="6" max="6" width="17.28515625" style="1" customWidth="1"/>
    <col min="7" max="7" width="7.42578125" style="1" customWidth="1"/>
    <col min="8" max="8" width="40.28515625" style="1" customWidth="1"/>
    <col min="9" max="9" width="22.140625" style="1" customWidth="1"/>
    <col min="10" max="10" width="16.85546875" style="1" customWidth="1"/>
    <col min="11" max="11" width="7.42578125" style="1" customWidth="1"/>
    <col min="12" max="12" width="40.28515625" style="1" customWidth="1"/>
    <col min="13" max="13" width="18" style="1" customWidth="1"/>
    <col min="14" max="14" width="17" style="1" customWidth="1"/>
    <col min="15" max="18" width="9.140625" style="1"/>
    <col min="19" max="19" width="9.140625" style="1" customWidth="1"/>
    <col min="20" max="20" width="4.28515625" style="1" hidden="1" customWidth="1"/>
    <col min="21" max="21" width="4.140625" style="1" hidden="1" customWidth="1"/>
    <col min="22" max="22" width="22.140625" style="1" hidden="1" customWidth="1"/>
    <col min="23" max="24" width="17.140625" style="1" hidden="1" customWidth="1"/>
    <col min="25" max="25" width="3.7109375" style="1" hidden="1" customWidth="1"/>
    <col min="26" max="28" width="5.7109375" style="1" hidden="1" customWidth="1"/>
    <col min="29" max="29" width="9.140625" style="1" hidden="1" customWidth="1"/>
    <col min="30" max="30" width="3.7109375" style="1" hidden="1" customWidth="1"/>
    <col min="31" max="31" width="2.7109375" style="1" hidden="1" customWidth="1"/>
    <col min="32" max="32" width="24.28515625" style="1" hidden="1" customWidth="1"/>
    <col min="33" max="34" width="9.85546875" style="1" hidden="1" customWidth="1"/>
    <col min="35" max="35" width="9.140625" style="1" hidden="1" customWidth="1"/>
    <col min="36" max="36" width="3.5703125" style="1" hidden="1" customWidth="1"/>
    <col min="37" max="37" width="3" style="1" hidden="1" customWidth="1"/>
    <col min="38" max="38" width="14.7109375" style="1" hidden="1" customWidth="1"/>
    <col min="39" max="40" width="9.140625" style="1" hidden="1" customWidth="1"/>
    <col min="41" max="41" width="5" style="1" hidden="1" customWidth="1"/>
    <col min="42" max="42" width="5.28515625" style="1" hidden="1" customWidth="1"/>
    <col min="43" max="43" width="4.140625" style="1" hidden="1" customWidth="1"/>
    <col min="44" max="44" width="4.42578125" style="1" hidden="1" customWidth="1"/>
    <col min="45" max="45" width="9.140625" style="1" hidden="1" customWidth="1"/>
    <col min="46" max="46" width="3.7109375" style="1" hidden="1" customWidth="1"/>
    <col min="47" max="47" width="3.28515625" style="1" hidden="1" customWidth="1"/>
    <col min="48" max="48" width="23.5703125" style="1" hidden="1" customWidth="1"/>
    <col min="49" max="49" width="9.140625" style="1" hidden="1" customWidth="1"/>
    <col min="50" max="50" width="9.85546875" style="1" hidden="1" customWidth="1"/>
    <col min="51" max="51" width="9.140625" style="1" hidden="1" customWidth="1"/>
    <col min="52" max="52" width="4.42578125" style="1" hidden="1" customWidth="1"/>
    <col min="53" max="53" width="3.7109375" style="1" hidden="1" customWidth="1"/>
    <col min="54" max="54" width="24.28515625" style="1" hidden="1" customWidth="1"/>
    <col min="55" max="55" width="11.5703125" style="1" hidden="1" customWidth="1"/>
    <col min="56" max="56" width="9.140625" style="1" hidden="1" customWidth="1"/>
    <col min="57" max="57" width="4.28515625" style="1" hidden="1" customWidth="1"/>
    <col min="58" max="58" width="4.140625" style="1" hidden="1" customWidth="1"/>
    <col min="59" max="59" width="24.28515625" style="1" hidden="1" customWidth="1"/>
    <col min="60" max="60" width="8.85546875" style="1" hidden="1" customWidth="1"/>
    <col min="61" max="61" width="9.140625" style="1" customWidth="1"/>
    <col min="62" max="16384" width="9.140625" style="1"/>
  </cols>
  <sheetData>
    <row r="3" spans="1:38" ht="18.75" x14ac:dyDescent="0.3">
      <c r="B3" s="75" t="s">
        <v>1</v>
      </c>
      <c r="C3" s="3"/>
      <c r="D3" s="105"/>
      <c r="E3" s="105"/>
      <c r="F3" s="105"/>
      <c r="G3" s="105"/>
    </row>
    <row r="5" spans="1:38" ht="18.75" x14ac:dyDescent="0.3">
      <c r="B5" s="75" t="s">
        <v>0</v>
      </c>
      <c r="C5" s="3"/>
      <c r="V5" s="12" t="s">
        <v>38</v>
      </c>
      <c r="W5" s="12"/>
      <c r="X5" s="3"/>
      <c r="Y5" s="3"/>
      <c r="Z5" s="3"/>
      <c r="AA5" s="3"/>
      <c r="AB5" s="3"/>
      <c r="AE5" s="12">
        <f>SUM(AE6:AE11)</f>
        <v>5</v>
      </c>
      <c r="AF5" s="12" t="s">
        <v>10</v>
      </c>
      <c r="AJ5" s="11"/>
      <c r="AK5" s="11"/>
      <c r="AL5" s="11" t="s">
        <v>54</v>
      </c>
    </row>
    <row r="6" spans="1:38" x14ac:dyDescent="0.25">
      <c r="A6" s="5" t="s">
        <v>15</v>
      </c>
      <c r="B6" s="4"/>
      <c r="V6" s="12" t="s">
        <v>14</v>
      </c>
      <c r="W6" s="12" t="s">
        <v>13</v>
      </c>
      <c r="X6" s="3"/>
      <c r="Y6" s="3"/>
      <c r="Z6" s="3"/>
      <c r="AA6" s="3"/>
      <c r="AB6" s="3"/>
      <c r="AE6" s="11">
        <f t="shared" ref="AE6:AE11" si="0">IF(AF6="","",1)</f>
        <v>1</v>
      </c>
      <c r="AF6" s="11" t="s">
        <v>25</v>
      </c>
      <c r="AJ6" s="11">
        <v>1</v>
      </c>
      <c r="AK6" s="11"/>
      <c r="AL6" s="11" t="str">
        <f>IF(B6="","",B6)</f>
        <v/>
      </c>
    </row>
    <row r="7" spans="1:38" x14ac:dyDescent="0.25">
      <c r="A7" s="5" t="s">
        <v>16</v>
      </c>
      <c r="B7" s="4"/>
      <c r="L7" s="32" t="s">
        <v>57</v>
      </c>
      <c r="V7" s="11" t="s">
        <v>107</v>
      </c>
      <c r="W7" s="11" t="s">
        <v>108</v>
      </c>
      <c r="AE7" s="11">
        <f t="shared" si="0"/>
        <v>1</v>
      </c>
      <c r="AF7" s="11" t="s">
        <v>26</v>
      </c>
      <c r="AJ7" s="11">
        <v>2</v>
      </c>
      <c r="AK7" s="11"/>
      <c r="AL7" s="11" t="str">
        <f t="shared" ref="AL7:AL11" si="1">IF(B7="","",B7)</f>
        <v/>
      </c>
    </row>
    <row r="8" spans="1:38" x14ac:dyDescent="0.25">
      <c r="A8" s="5" t="s">
        <v>17</v>
      </c>
      <c r="B8" s="4"/>
      <c r="L8" s="32" t="s">
        <v>58</v>
      </c>
      <c r="V8" s="11" t="s">
        <v>43</v>
      </c>
      <c r="W8" s="11" t="s">
        <v>36</v>
      </c>
      <c r="AE8" s="11">
        <f t="shared" si="0"/>
        <v>1</v>
      </c>
      <c r="AF8" s="11" t="s">
        <v>27</v>
      </c>
      <c r="AJ8" s="11">
        <v>3</v>
      </c>
      <c r="AK8" s="11"/>
      <c r="AL8" s="11" t="str">
        <f t="shared" si="1"/>
        <v/>
      </c>
    </row>
    <row r="9" spans="1:38" x14ac:dyDescent="0.25">
      <c r="A9" s="5" t="s">
        <v>18</v>
      </c>
      <c r="B9" s="4"/>
      <c r="L9" s="33" t="s">
        <v>59</v>
      </c>
      <c r="AE9" s="11">
        <f t="shared" si="0"/>
        <v>1</v>
      </c>
      <c r="AF9" s="11" t="s">
        <v>111</v>
      </c>
      <c r="AJ9" s="11">
        <v>4</v>
      </c>
      <c r="AK9" s="11"/>
      <c r="AL9" s="11" t="str">
        <f t="shared" si="1"/>
        <v/>
      </c>
    </row>
    <row r="10" spans="1:38" x14ac:dyDescent="0.25">
      <c r="A10" s="5" t="s">
        <v>19</v>
      </c>
      <c r="B10" s="4"/>
      <c r="L10" s="32" t="s">
        <v>60</v>
      </c>
      <c r="AE10" s="11">
        <f t="shared" si="0"/>
        <v>1</v>
      </c>
      <c r="AF10" s="11" t="str">
        <f>IF(F16=W7,AF19,"Resor och logi")</f>
        <v>Avgår intäkter (negativt belopp)</v>
      </c>
      <c r="AJ10" s="11">
        <v>5</v>
      </c>
      <c r="AK10" s="11"/>
      <c r="AL10" s="11" t="str">
        <f t="shared" si="1"/>
        <v/>
      </c>
    </row>
    <row r="11" spans="1:38" x14ac:dyDescent="0.25">
      <c r="A11" s="5" t="s">
        <v>52</v>
      </c>
      <c r="B11" s="4"/>
      <c r="AE11" s="11" t="str">
        <f t="shared" si="0"/>
        <v/>
      </c>
      <c r="AF11" s="11" t="str">
        <f>IF(F16=W7,"",AF19)</f>
        <v/>
      </c>
      <c r="AJ11" s="11">
        <v>6</v>
      </c>
      <c r="AK11" s="11"/>
      <c r="AL11" s="11" t="str">
        <f t="shared" si="1"/>
        <v/>
      </c>
    </row>
    <row r="12" spans="1:38" x14ac:dyDescent="0.25">
      <c r="A12" s="5"/>
      <c r="V12" s="12" t="s">
        <v>20</v>
      </c>
      <c r="W12" s="12" t="s">
        <v>34</v>
      </c>
      <c r="X12" s="3"/>
      <c r="Y12" s="3"/>
      <c r="Z12" s="3"/>
      <c r="AA12" s="3"/>
      <c r="AB12" s="3"/>
      <c r="AF12" s="1" t="s">
        <v>47</v>
      </c>
    </row>
    <row r="13" spans="1:38" x14ac:dyDescent="0.25">
      <c r="V13" s="11" t="s">
        <v>21</v>
      </c>
      <c r="W13" s="11" t="s">
        <v>22</v>
      </c>
      <c r="AF13" s="11" t="s">
        <v>25</v>
      </c>
    </row>
    <row r="14" spans="1:38" ht="18.75" x14ac:dyDescent="0.3">
      <c r="B14" s="75" t="s">
        <v>12</v>
      </c>
      <c r="C14" s="3"/>
      <c r="V14" s="11" t="s">
        <v>35</v>
      </c>
      <c r="W14" s="11" t="s">
        <v>23</v>
      </c>
      <c r="AF14" s="11" t="s">
        <v>26</v>
      </c>
    </row>
    <row r="15" spans="1:38" x14ac:dyDescent="0.25">
      <c r="B15" s="1" t="s">
        <v>113</v>
      </c>
      <c r="F15" s="4" t="s">
        <v>107</v>
      </c>
      <c r="W15" s="11" t="s">
        <v>50</v>
      </c>
      <c r="AF15" s="11" t="s">
        <v>27</v>
      </c>
    </row>
    <row r="16" spans="1:38" x14ac:dyDescent="0.25">
      <c r="B16" s="1" t="s">
        <v>114</v>
      </c>
      <c r="F16" s="7" t="s">
        <v>108</v>
      </c>
      <c r="AF16" s="11" t="s">
        <v>111</v>
      </c>
    </row>
    <row r="17" spans="1:32" x14ac:dyDescent="0.25">
      <c r="AF17" s="11" t="str">
        <f>IF(F16="","",(IF(F16=W7,"Resor och logi - schablon 6 %","Resor och logi")))</f>
        <v>Resor och logi - schablon 6 %</v>
      </c>
    </row>
    <row r="18" spans="1:32" x14ac:dyDescent="0.25">
      <c r="A18" s="39"/>
      <c r="AF18" s="11" t="str">
        <f>IF(F15=V7,"Kontor och administration - schablon 15 %","")</f>
        <v>Kontor och administration - schablon 15 %</v>
      </c>
    </row>
    <row r="19" spans="1:32" ht="18.75" x14ac:dyDescent="0.3">
      <c r="B19" s="75" t="s">
        <v>56</v>
      </c>
      <c r="C19" s="3"/>
      <c r="AF19" s="11" t="s">
        <v>70</v>
      </c>
    </row>
    <row r="20" spans="1:32" x14ac:dyDescent="0.25">
      <c r="A20" s="1">
        <f t="shared" ref="A20:A29" si="2">U22</f>
        <v>1</v>
      </c>
      <c r="B20" s="105" t="s">
        <v>68</v>
      </c>
      <c r="C20" s="105"/>
      <c r="D20" s="105"/>
      <c r="E20" s="105"/>
      <c r="F20" s="105"/>
      <c r="G20" s="105"/>
    </row>
    <row r="21" spans="1:32" x14ac:dyDescent="0.25">
      <c r="A21" s="1" t="str">
        <f t="shared" si="2"/>
        <v/>
      </c>
      <c r="B21" s="105"/>
      <c r="C21" s="105"/>
      <c r="D21" s="105"/>
      <c r="E21" s="105"/>
      <c r="F21" s="105"/>
      <c r="G21" s="105"/>
      <c r="T21" s="12">
        <f>SUM(T22:T31)</f>
        <v>1</v>
      </c>
      <c r="U21" s="11"/>
      <c r="V21" s="12" t="s">
        <v>42</v>
      </c>
      <c r="Y21" s="3"/>
      <c r="Z21" s="3"/>
      <c r="AA21" s="3"/>
      <c r="AB21" s="3"/>
      <c r="AD21" s="12" t="s">
        <v>89</v>
      </c>
      <c r="AE21" s="11"/>
      <c r="AF21" s="11"/>
    </row>
    <row r="22" spans="1:32" x14ac:dyDescent="0.25">
      <c r="A22" s="1" t="str">
        <f t="shared" si="2"/>
        <v/>
      </c>
      <c r="B22" s="105"/>
      <c r="C22" s="105"/>
      <c r="D22" s="105"/>
      <c r="E22" s="105"/>
      <c r="F22" s="105"/>
      <c r="G22" s="105"/>
      <c r="T22" s="11">
        <f t="shared" ref="T22:T31" si="3">IF(B20="","",1)</f>
        <v>1</v>
      </c>
      <c r="U22" s="11">
        <f>T22</f>
        <v>1</v>
      </c>
      <c r="V22" s="11" t="str">
        <f t="shared" ref="V22:V31" si="4">IF(B20="","",(CONCATENATE(A20," ",B20)))</f>
        <v>1 Projektledning och kommunikation</v>
      </c>
      <c r="AD22" s="11">
        <v>1</v>
      </c>
      <c r="AE22" s="11">
        <f t="shared" ref="AE22:AE31" si="5">IF(AD22&lt;=$T$21,AD22,"")</f>
        <v>1</v>
      </c>
      <c r="AF22" s="11" t="str">
        <f>VLOOKUP(AE22,U22:V31,2,FALSE)</f>
        <v>1 Projektledning och kommunikation</v>
      </c>
    </row>
    <row r="23" spans="1:32" x14ac:dyDescent="0.25">
      <c r="A23" s="1" t="str">
        <f t="shared" si="2"/>
        <v/>
      </c>
      <c r="B23" s="105"/>
      <c r="C23" s="105"/>
      <c r="D23" s="105"/>
      <c r="E23" s="105"/>
      <c r="F23" s="105"/>
      <c r="G23" s="105"/>
      <c r="T23" s="11" t="str">
        <f t="shared" si="3"/>
        <v/>
      </c>
      <c r="U23" s="11" t="str">
        <f>IF(B21="","",(SUM(T$22:T23)))</f>
        <v/>
      </c>
      <c r="V23" s="11" t="str">
        <f t="shared" si="4"/>
        <v/>
      </c>
      <c r="AD23" s="11">
        <v>2</v>
      </c>
      <c r="AE23" s="11" t="str">
        <f t="shared" si="5"/>
        <v/>
      </c>
      <c r="AF23" s="11" t="str">
        <f>VLOOKUP(AE23,U23:V31,2,FALSE)</f>
        <v/>
      </c>
    </row>
    <row r="24" spans="1:32" x14ac:dyDescent="0.25">
      <c r="A24" s="1" t="str">
        <f t="shared" si="2"/>
        <v/>
      </c>
      <c r="B24" s="105"/>
      <c r="C24" s="105"/>
      <c r="D24" s="105"/>
      <c r="E24" s="105"/>
      <c r="F24" s="105"/>
      <c r="G24" s="105"/>
      <c r="T24" s="11" t="str">
        <f t="shared" si="3"/>
        <v/>
      </c>
      <c r="U24" s="11" t="str">
        <f>IF(B22="","",(SUM(T$22:T24)))</f>
        <v/>
      </c>
      <c r="V24" s="11" t="str">
        <f t="shared" si="4"/>
        <v/>
      </c>
      <c r="AD24" s="11">
        <v>3</v>
      </c>
      <c r="AE24" s="11" t="str">
        <f t="shared" si="5"/>
        <v/>
      </c>
      <c r="AF24" s="11" t="str">
        <f t="shared" ref="AF24:AF31" si="6">VLOOKUP(AE24,U24:V31,2,FALSE)</f>
        <v/>
      </c>
    </row>
    <row r="25" spans="1:32" x14ac:dyDescent="0.25">
      <c r="A25" s="1" t="str">
        <f t="shared" si="2"/>
        <v/>
      </c>
      <c r="B25" s="105"/>
      <c r="C25" s="105"/>
      <c r="D25" s="105"/>
      <c r="E25" s="105"/>
      <c r="F25" s="105"/>
      <c r="G25" s="105"/>
      <c r="T25" s="11" t="str">
        <f t="shared" si="3"/>
        <v/>
      </c>
      <c r="U25" s="11" t="str">
        <f>IF(B23="","",(SUM(T$22:T25)))</f>
        <v/>
      </c>
      <c r="V25" s="11" t="str">
        <f t="shared" si="4"/>
        <v/>
      </c>
      <c r="AD25" s="11">
        <v>4</v>
      </c>
      <c r="AE25" s="11" t="str">
        <f t="shared" si="5"/>
        <v/>
      </c>
      <c r="AF25" s="11" t="str">
        <f t="shared" si="6"/>
        <v/>
      </c>
    </row>
    <row r="26" spans="1:32" x14ac:dyDescent="0.25">
      <c r="A26" s="1" t="str">
        <f t="shared" si="2"/>
        <v/>
      </c>
      <c r="B26" s="105"/>
      <c r="C26" s="105"/>
      <c r="D26" s="105"/>
      <c r="E26" s="105"/>
      <c r="F26" s="105"/>
      <c r="G26" s="105"/>
      <c r="T26" s="11" t="str">
        <f t="shared" si="3"/>
        <v/>
      </c>
      <c r="U26" s="11" t="str">
        <f>IF(B24="","",(SUM(T$22:T26)))</f>
        <v/>
      </c>
      <c r="V26" s="11" t="str">
        <f t="shared" si="4"/>
        <v/>
      </c>
      <c r="AD26" s="11">
        <v>5</v>
      </c>
      <c r="AE26" s="11" t="str">
        <f t="shared" si="5"/>
        <v/>
      </c>
      <c r="AF26" s="11" t="str">
        <f t="shared" si="6"/>
        <v/>
      </c>
    </row>
    <row r="27" spans="1:32" x14ac:dyDescent="0.25">
      <c r="A27" s="1" t="str">
        <f t="shared" si="2"/>
        <v/>
      </c>
      <c r="B27" s="105"/>
      <c r="C27" s="105"/>
      <c r="D27" s="105"/>
      <c r="E27" s="105"/>
      <c r="F27" s="105"/>
      <c r="G27" s="105"/>
      <c r="T27" s="11" t="str">
        <f t="shared" si="3"/>
        <v/>
      </c>
      <c r="U27" s="11" t="str">
        <f>IF(B25="","",(SUM(T$22:T27)))</f>
        <v/>
      </c>
      <c r="V27" s="11" t="str">
        <f t="shared" si="4"/>
        <v/>
      </c>
      <c r="AD27" s="11">
        <v>6</v>
      </c>
      <c r="AE27" s="11" t="str">
        <f t="shared" si="5"/>
        <v/>
      </c>
      <c r="AF27" s="11" t="str">
        <f t="shared" si="6"/>
        <v/>
      </c>
    </row>
    <row r="28" spans="1:32" x14ac:dyDescent="0.25">
      <c r="A28" s="1" t="str">
        <f t="shared" si="2"/>
        <v/>
      </c>
      <c r="B28" s="105"/>
      <c r="C28" s="105"/>
      <c r="D28" s="105"/>
      <c r="E28" s="105"/>
      <c r="F28" s="105"/>
      <c r="G28" s="105"/>
      <c r="T28" s="11" t="str">
        <f t="shared" si="3"/>
        <v/>
      </c>
      <c r="U28" s="11" t="str">
        <f>IF(B26="","",(SUM(T$22:T28)))</f>
        <v/>
      </c>
      <c r="V28" s="11" t="str">
        <f t="shared" si="4"/>
        <v/>
      </c>
      <c r="AD28" s="11">
        <v>7</v>
      </c>
      <c r="AE28" s="11" t="str">
        <f t="shared" si="5"/>
        <v/>
      </c>
      <c r="AF28" s="11" t="str">
        <f t="shared" si="6"/>
        <v/>
      </c>
    </row>
    <row r="29" spans="1:32" x14ac:dyDescent="0.25">
      <c r="A29" s="1" t="str">
        <f t="shared" si="2"/>
        <v/>
      </c>
      <c r="B29" s="105"/>
      <c r="C29" s="105"/>
      <c r="D29" s="105"/>
      <c r="E29" s="105"/>
      <c r="F29" s="105"/>
      <c r="G29" s="105"/>
      <c r="T29" s="11" t="str">
        <f t="shared" si="3"/>
        <v/>
      </c>
      <c r="U29" s="11" t="str">
        <f>IF(B27="","",(SUM(T$22:T29)))</f>
        <v/>
      </c>
      <c r="V29" s="11" t="str">
        <f t="shared" si="4"/>
        <v/>
      </c>
      <c r="AD29" s="11">
        <v>8</v>
      </c>
      <c r="AE29" s="11" t="str">
        <f t="shared" si="5"/>
        <v/>
      </c>
      <c r="AF29" s="11" t="str">
        <f t="shared" si="6"/>
        <v/>
      </c>
    </row>
    <row r="30" spans="1:32" x14ac:dyDescent="0.25">
      <c r="T30" s="11" t="str">
        <f t="shared" si="3"/>
        <v/>
      </c>
      <c r="U30" s="11" t="str">
        <f>IF(B28="","",(SUM(T$22:T30)))</f>
        <v/>
      </c>
      <c r="V30" s="11" t="str">
        <f t="shared" si="4"/>
        <v/>
      </c>
      <c r="AD30" s="11">
        <v>9</v>
      </c>
      <c r="AE30" s="11" t="str">
        <f t="shared" si="5"/>
        <v/>
      </c>
      <c r="AF30" s="11" t="str">
        <f t="shared" si="6"/>
        <v/>
      </c>
    </row>
    <row r="31" spans="1:32" x14ac:dyDescent="0.25">
      <c r="T31" s="11" t="str">
        <f t="shared" si="3"/>
        <v/>
      </c>
      <c r="U31" s="11" t="str">
        <f>IF(B29="","",(SUM(T$22:T31)))</f>
        <v/>
      </c>
      <c r="V31" s="11" t="str">
        <f t="shared" si="4"/>
        <v/>
      </c>
      <c r="AD31" s="11">
        <v>10</v>
      </c>
      <c r="AE31" s="11" t="str">
        <f t="shared" si="5"/>
        <v/>
      </c>
      <c r="AF31" s="11" t="str">
        <f t="shared" si="6"/>
        <v/>
      </c>
    </row>
    <row r="32" spans="1:32" ht="18.75" x14ac:dyDescent="0.3">
      <c r="B32" s="75" t="s">
        <v>37</v>
      </c>
      <c r="C32" s="3"/>
    </row>
    <row r="33" spans="2:60" s="3" customFormat="1" ht="18.75" x14ac:dyDescent="0.3">
      <c r="B33" s="75" t="s">
        <v>3</v>
      </c>
      <c r="H33" s="75" t="s">
        <v>4</v>
      </c>
      <c r="L33" s="75" t="s">
        <v>5</v>
      </c>
      <c r="T33" s="12" t="s">
        <v>39</v>
      </c>
      <c r="U33" s="12"/>
      <c r="V33" s="12"/>
      <c r="W33" s="12"/>
      <c r="X33" s="12"/>
      <c r="Y33" s="12" t="s">
        <v>64</v>
      </c>
      <c r="Z33" s="12"/>
      <c r="AA33" s="12" t="s">
        <v>65</v>
      </c>
      <c r="AB33" s="12"/>
      <c r="AD33" s="12" t="s">
        <v>41</v>
      </c>
      <c r="AE33" s="12"/>
      <c r="AF33" s="12"/>
      <c r="AG33" s="12"/>
      <c r="AH33" s="12"/>
      <c r="AJ33" s="12" t="s">
        <v>40</v>
      </c>
      <c r="AK33" s="12"/>
      <c r="AL33" s="12"/>
      <c r="AM33" s="12"/>
      <c r="AN33" s="12"/>
      <c r="AO33" s="12" t="s">
        <v>64</v>
      </c>
      <c r="AP33" s="12"/>
      <c r="AQ33" s="12" t="s">
        <v>65</v>
      </c>
      <c r="AR33" s="12"/>
      <c r="AT33" s="12" t="s">
        <v>44</v>
      </c>
      <c r="AU33" s="12"/>
      <c r="AV33" s="12"/>
      <c r="AW33" s="12"/>
      <c r="AX33" s="12"/>
      <c r="AZ33" s="12" t="s">
        <v>45</v>
      </c>
      <c r="BA33" s="12"/>
      <c r="BB33" s="12"/>
      <c r="BC33" s="12"/>
      <c r="BE33" s="12" t="s">
        <v>46</v>
      </c>
      <c r="BF33" s="12"/>
      <c r="BG33" s="12"/>
      <c r="BH33" s="12"/>
    </row>
    <row r="34" spans="2:60" s="77" customFormat="1" x14ac:dyDescent="0.25">
      <c r="B34" s="106" t="s">
        <v>2</v>
      </c>
      <c r="C34" s="106"/>
      <c r="D34" s="106"/>
      <c r="E34" s="76" t="s">
        <v>20</v>
      </c>
      <c r="F34" s="76" t="s">
        <v>6</v>
      </c>
      <c r="H34" s="76" t="s">
        <v>2</v>
      </c>
      <c r="I34" s="76" t="s">
        <v>20</v>
      </c>
      <c r="J34" s="76" t="s">
        <v>6</v>
      </c>
      <c r="L34" s="76" t="s">
        <v>2</v>
      </c>
      <c r="M34" s="76" t="s">
        <v>20</v>
      </c>
      <c r="N34" s="76" t="s">
        <v>6</v>
      </c>
      <c r="T34" s="78">
        <f>SUM(T35:T64)</f>
        <v>0</v>
      </c>
      <c r="U34" s="78"/>
      <c r="V34" s="78"/>
      <c r="W34" s="78"/>
      <c r="X34" s="78"/>
      <c r="Y34" s="78">
        <f>SUM(Y35:Y64)</f>
        <v>0</v>
      </c>
      <c r="Z34" s="78"/>
      <c r="AA34" s="78">
        <f>SUM(AA35:AA64)</f>
        <v>0</v>
      </c>
      <c r="AB34" s="78"/>
      <c r="AD34" s="78"/>
      <c r="AE34" s="78"/>
      <c r="AF34" s="78"/>
      <c r="AG34" s="78"/>
      <c r="AH34" s="78"/>
      <c r="AJ34" s="78">
        <f>SUM(AJ35:AJ49)</f>
        <v>0</v>
      </c>
      <c r="AK34" s="78"/>
      <c r="AL34" s="78"/>
      <c r="AM34" s="78"/>
      <c r="AN34" s="78"/>
      <c r="AO34" s="78">
        <f>SUM(AO35:AO49)</f>
        <v>0</v>
      </c>
      <c r="AP34" s="78"/>
      <c r="AQ34" s="78">
        <f>SUM(AQ35:AQ49)</f>
        <v>0</v>
      </c>
      <c r="AR34" s="78"/>
      <c r="AT34" s="78"/>
      <c r="AU34" s="78"/>
      <c r="AV34" s="78"/>
      <c r="AW34" s="78"/>
      <c r="AX34" s="78"/>
      <c r="AZ34" s="78">
        <f>SUM(AZ35:AZ79)</f>
        <v>0</v>
      </c>
      <c r="BA34" s="78"/>
      <c r="BB34" s="78"/>
      <c r="BC34" s="78"/>
      <c r="BE34" s="78"/>
      <c r="BF34" s="78"/>
      <c r="BG34" s="78"/>
      <c r="BH34" s="78"/>
    </row>
    <row r="35" spans="2:60" x14ac:dyDescent="0.25">
      <c r="B35" s="104"/>
      <c r="C35" s="104"/>
      <c r="D35" s="104"/>
      <c r="E35" s="4"/>
      <c r="F35" s="4"/>
      <c r="H35" s="4"/>
      <c r="I35" s="4"/>
      <c r="J35" s="4"/>
      <c r="L35" s="4"/>
      <c r="M35" s="50" t="str">
        <f>IF(L35="","","Norsk prosjekteier")</f>
        <v/>
      </c>
      <c r="N35" s="4"/>
      <c r="T35" s="11" t="str">
        <f>IF(V35="","",1)</f>
        <v/>
      </c>
      <c r="U35" s="11" t="str">
        <f>IF(T35="","",T35)</f>
        <v/>
      </c>
      <c r="V35" s="11" t="str">
        <f>IF(B35="","",B35)</f>
        <v/>
      </c>
      <c r="W35" s="11" t="str">
        <f>IF(B35="","",$B$33)</f>
        <v/>
      </c>
      <c r="X35" s="11" t="str">
        <f>IF(B35="","",F35)</f>
        <v/>
      </c>
      <c r="Y35" s="11" t="str">
        <f>IF(X35="","",(IF(X35="offentlig",1,"")))</f>
        <v/>
      </c>
      <c r="Z35" s="11" t="str">
        <f>IF(X35="","",Y35)</f>
        <v/>
      </c>
      <c r="AA35" s="11" t="str">
        <f>IF(X35="","",(IF(X35="offentlig","",1)))</f>
        <v/>
      </c>
      <c r="AB35" s="11" t="str">
        <f>IF(X35="","",AA35)</f>
        <v/>
      </c>
      <c r="AD35" s="11">
        <v>1</v>
      </c>
      <c r="AE35" s="11" t="str">
        <f>IF(AD35&lt;=$T$34,AD35,"")</f>
        <v/>
      </c>
      <c r="AF35" s="11" t="str">
        <f>VLOOKUP(AE35,$U$35:$W$64,2,FALSE)</f>
        <v/>
      </c>
      <c r="AG35" s="11" t="str">
        <f>VLOOKUP($AE35,$U$35:$X$64,3,FALSE)</f>
        <v/>
      </c>
      <c r="AH35" s="11" t="str">
        <f>VLOOKUP($AE35,$U$35:$X$64,4,FALSE)</f>
        <v/>
      </c>
      <c r="AJ35" s="11" t="str">
        <f>IF(AL35="","",1)</f>
        <v/>
      </c>
      <c r="AK35" s="11" t="str">
        <f>IF(AJ35="","",1)</f>
        <v/>
      </c>
      <c r="AL35" s="11" t="str">
        <f t="shared" ref="AL35:AL49" si="7">IF(L35="","",L35)</f>
        <v/>
      </c>
      <c r="AM35" s="11" t="str">
        <f t="shared" ref="AM35:AM49" si="8">IF(L35="","",$L$33)</f>
        <v/>
      </c>
      <c r="AN35" s="11" t="str">
        <f>IF(L35="","",N35)</f>
        <v/>
      </c>
      <c r="AO35" s="11" t="str">
        <f>IF(AN35="","",(IF(AN35="offentlig",1,"")))</f>
        <v/>
      </c>
      <c r="AP35" s="11" t="str">
        <f>IF(AO35="","",AO35)</f>
        <v/>
      </c>
      <c r="AQ35" s="11" t="str">
        <f>IF(AN35="","",(IF(AN35="offentlig","",1)))</f>
        <v/>
      </c>
      <c r="AR35" s="11" t="str">
        <f>IF(AQ35="","",AQ35)</f>
        <v/>
      </c>
      <c r="AT35" s="11">
        <v>1</v>
      </c>
      <c r="AU35" s="11" t="str">
        <f>IF(AT35&lt;=$AJ$34,AT35,"")</f>
        <v/>
      </c>
      <c r="AV35" s="11" t="str">
        <f t="shared" ref="AV35:AV49" si="9">VLOOKUP($AU35,$AK$35:$AN$49,2,FALSE)</f>
        <v/>
      </c>
      <c r="AW35" s="11" t="str">
        <f>VLOOKUP($AU35,$AK$35:$AN$49,3,FALSE)</f>
        <v/>
      </c>
      <c r="AX35" s="11" t="str">
        <f>VLOOKUP($AU35,$AK$35:$AN$49,4,FALSE)</f>
        <v/>
      </c>
      <c r="AZ35" s="11" t="str">
        <f>IF(BB35="","",1)</f>
        <v/>
      </c>
      <c r="BA35" s="11" t="str">
        <f>IF(AZ35="","",AZ35)</f>
        <v/>
      </c>
      <c r="BB35" s="11" t="str">
        <f t="shared" ref="BB35:BB49" si="10">IF(B35="","",B35)</f>
        <v/>
      </c>
      <c r="BC35" s="11" t="str">
        <f t="shared" ref="BC35:BC49" si="11">IF(B35="","",$B$33)</f>
        <v/>
      </c>
      <c r="BE35" s="11">
        <v>1</v>
      </c>
      <c r="BF35" s="11" t="str">
        <f>IF(BE35&lt;=$AZ$34,BE35,"")</f>
        <v/>
      </c>
      <c r="BG35" s="11" t="str">
        <f>VLOOKUP(BF35,$BA$35:$BC$79,2,FALSE)</f>
        <v/>
      </c>
      <c r="BH35" s="11" t="str">
        <f>VLOOKUP(BF35,$BA$35:$BC$79,3,FALSE)</f>
        <v/>
      </c>
    </row>
    <row r="36" spans="2:60" x14ac:dyDescent="0.25">
      <c r="B36" s="104"/>
      <c r="C36" s="104"/>
      <c r="D36" s="104"/>
      <c r="E36" s="50" t="str">
        <f>IF(B36="","","Partner")</f>
        <v/>
      </c>
      <c r="F36" s="4"/>
      <c r="H36" s="4"/>
      <c r="I36" s="50" t="str">
        <f>IF(H36="","","Partner")</f>
        <v/>
      </c>
      <c r="J36" s="4"/>
      <c r="L36" s="4"/>
      <c r="M36" s="50" t="str">
        <f>IF(L36="","","Partner")</f>
        <v/>
      </c>
      <c r="N36" s="4"/>
      <c r="T36" s="11" t="str">
        <f t="shared" ref="T36:T64" si="12">IF(V36="","",1)</f>
        <v/>
      </c>
      <c r="U36" s="11" t="str">
        <f>IF(T36="","",(SUM(T$35:T36)))</f>
        <v/>
      </c>
      <c r="V36" s="11" t="str">
        <f t="shared" ref="V36:V49" si="13">IF(B36="","",B36)</f>
        <v/>
      </c>
      <c r="W36" s="11" t="str">
        <f t="shared" ref="W36:W49" si="14">IF(B36="","",$B$33)</f>
        <v/>
      </c>
      <c r="X36" s="11" t="str">
        <f t="shared" ref="X36:X49" si="15">IF(B36="","",F36)</f>
        <v/>
      </c>
      <c r="Y36" s="11" t="str">
        <f>IF(X36="","",(IF(X36="offentlig",1,"")))</f>
        <v/>
      </c>
      <c r="Z36" s="11" t="str">
        <f>IF(Y36="","",SUM(Y$35:Y36))</f>
        <v/>
      </c>
      <c r="AA36" s="11" t="str">
        <f t="shared" ref="AA36:AA64" si="16">IF(X36="","",(IF(X36="offentlig","",1)))</f>
        <v/>
      </c>
      <c r="AB36" s="11" t="str">
        <f>IF(AA36="","",SUM(AA$35:AA36))</f>
        <v/>
      </c>
      <c r="AD36" s="11">
        <v>2</v>
      </c>
      <c r="AE36" s="11" t="str">
        <f>IF(AD36&lt;=$T$34,AD36,"")</f>
        <v/>
      </c>
      <c r="AF36" s="11" t="str">
        <f t="shared" ref="AF36:AF64" si="17">VLOOKUP(AE36,$U$35:$W$64,2,FALSE)</f>
        <v/>
      </c>
      <c r="AG36" s="11" t="str">
        <f t="shared" ref="AG36:AG64" si="18">VLOOKUP($AE36,$U$35:$X$64,3,FALSE)</f>
        <v/>
      </c>
      <c r="AH36" s="11" t="str">
        <f t="shared" ref="AH36:AH64" si="19">VLOOKUP($AE36,$U$35:$X$64,4,FALSE)</f>
        <v/>
      </c>
      <c r="AJ36" s="11" t="str">
        <f t="shared" ref="AJ36:AJ49" si="20">IF(AL36="","",1)</f>
        <v/>
      </c>
      <c r="AK36" s="11" t="str">
        <f>IF(AJ36="","",(SUM(AJ$35:AJ36)))</f>
        <v/>
      </c>
      <c r="AL36" s="11" t="str">
        <f t="shared" si="7"/>
        <v/>
      </c>
      <c r="AM36" s="11" t="str">
        <f t="shared" si="8"/>
        <v/>
      </c>
      <c r="AN36" s="11" t="str">
        <f t="shared" ref="AN36:AN49" si="21">IF(L36="","",N36)</f>
        <v/>
      </c>
      <c r="AO36" s="11" t="str">
        <f t="shared" ref="AO36:AO49" si="22">IF(AN36="","",(IF(AN36="offentlig",1,"")))</f>
        <v/>
      </c>
      <c r="AP36" s="11" t="str">
        <f>IF(AO36="","",SUM(AO$35:AO36))</f>
        <v/>
      </c>
      <c r="AQ36" s="11" t="str">
        <f t="shared" ref="AQ36:AQ49" si="23">IF(AN36="","",(IF(AN36="offentlig","",1)))</f>
        <v/>
      </c>
      <c r="AR36" s="11" t="str">
        <f>IF(AQ36="","",SUM(AQ$35:AQ36))</f>
        <v/>
      </c>
      <c r="AT36" s="11">
        <v>2</v>
      </c>
      <c r="AU36" s="11" t="str">
        <f t="shared" ref="AU36:AU49" si="24">IF(AT36&lt;=$AJ$34,AT36,"")</f>
        <v/>
      </c>
      <c r="AV36" s="11" t="str">
        <f t="shared" si="9"/>
        <v/>
      </c>
      <c r="AW36" s="11" t="str">
        <f t="shared" ref="AW36:AW49" si="25">VLOOKUP($AU36,$AK$35:$AN$49,3,FALSE)</f>
        <v/>
      </c>
      <c r="AX36" s="11" t="str">
        <f t="shared" ref="AX36:AX49" si="26">VLOOKUP($AU36,$AK$35:$AN$49,4,FALSE)</f>
        <v/>
      </c>
      <c r="AZ36" s="11" t="str">
        <f t="shared" ref="AZ36:AZ79" si="27">IF(BB36="","",1)</f>
        <v/>
      </c>
      <c r="BA36" s="11" t="str">
        <f>IF(AZ36="","",(SUM(AZ$35:AZ36)))</f>
        <v/>
      </c>
      <c r="BB36" s="11" t="str">
        <f t="shared" si="10"/>
        <v/>
      </c>
      <c r="BC36" s="11" t="str">
        <f t="shared" si="11"/>
        <v/>
      </c>
      <c r="BE36" s="11">
        <v>2</v>
      </c>
      <c r="BF36" s="11" t="str">
        <f t="shared" ref="BF36:BF79" si="28">IF(BE36&lt;=$AZ$34,BE36,"")</f>
        <v/>
      </c>
      <c r="BG36" s="11" t="str">
        <f t="shared" ref="BG36:BG79" si="29">VLOOKUP(BF36,$BA$35:$BC$79,2,FALSE)</f>
        <v/>
      </c>
      <c r="BH36" s="11" t="str">
        <f t="shared" ref="BH36:BH79" si="30">VLOOKUP(BF36,$BA$35:$BC$79,3,FALSE)</f>
        <v/>
      </c>
    </row>
    <row r="37" spans="2:60" x14ac:dyDescent="0.25">
      <c r="B37" s="104"/>
      <c r="C37" s="104"/>
      <c r="D37" s="104"/>
      <c r="E37" s="50" t="str">
        <f t="shared" ref="E37:E49" si="31">IF(B37="","","Partner")</f>
        <v/>
      </c>
      <c r="F37" s="4"/>
      <c r="H37" s="4"/>
      <c r="I37" s="50" t="str">
        <f t="shared" ref="I37:I49" si="32">IF(H37="","","Partner")</f>
        <v/>
      </c>
      <c r="J37" s="4"/>
      <c r="L37" s="4"/>
      <c r="M37" s="50" t="str">
        <f t="shared" ref="M37:M49" si="33">IF(L37="","","Partner")</f>
        <v/>
      </c>
      <c r="N37" s="4"/>
      <c r="T37" s="11" t="str">
        <f t="shared" si="12"/>
        <v/>
      </c>
      <c r="U37" s="11" t="str">
        <f>IF(T37="","",(SUM(T$35:T37)))</f>
        <v/>
      </c>
      <c r="V37" s="11" t="str">
        <f t="shared" si="13"/>
        <v/>
      </c>
      <c r="W37" s="11" t="str">
        <f t="shared" si="14"/>
        <v/>
      </c>
      <c r="X37" s="11" t="str">
        <f t="shared" si="15"/>
        <v/>
      </c>
      <c r="Y37" s="11" t="str">
        <f t="shared" ref="Y37:Y64" si="34">IF(X37="","",(IF(X37="offentlig",1,"")))</f>
        <v/>
      </c>
      <c r="Z37" s="11" t="str">
        <f>IF(Y37="","",SUM(Y$35:Y37))</f>
        <v/>
      </c>
      <c r="AA37" s="11" t="str">
        <f t="shared" si="16"/>
        <v/>
      </c>
      <c r="AB37" s="11" t="str">
        <f>IF(AA37="","",SUM(AA$35:AA37))</f>
        <v/>
      </c>
      <c r="AD37" s="11">
        <v>3</v>
      </c>
      <c r="AE37" s="11" t="str">
        <f t="shared" ref="AE37:AE64" si="35">IF(AD37&lt;=$T$34,AD37,"")</f>
        <v/>
      </c>
      <c r="AF37" s="11" t="str">
        <f t="shared" si="17"/>
        <v/>
      </c>
      <c r="AG37" s="11" t="str">
        <f t="shared" si="18"/>
        <v/>
      </c>
      <c r="AH37" s="11" t="str">
        <f t="shared" si="19"/>
        <v/>
      </c>
      <c r="AJ37" s="11" t="str">
        <f t="shared" si="20"/>
        <v/>
      </c>
      <c r="AK37" s="11" t="str">
        <f>IF(AJ37="","",(SUM(AJ$35:AJ37)))</f>
        <v/>
      </c>
      <c r="AL37" s="11" t="str">
        <f t="shared" si="7"/>
        <v/>
      </c>
      <c r="AM37" s="11" t="str">
        <f t="shared" si="8"/>
        <v/>
      </c>
      <c r="AN37" s="11" t="str">
        <f t="shared" si="21"/>
        <v/>
      </c>
      <c r="AO37" s="11" t="str">
        <f t="shared" si="22"/>
        <v/>
      </c>
      <c r="AP37" s="11" t="str">
        <f>IF(AO37="","",SUM(AO$35:AO37))</f>
        <v/>
      </c>
      <c r="AQ37" s="11" t="str">
        <f t="shared" si="23"/>
        <v/>
      </c>
      <c r="AR37" s="11" t="str">
        <f>IF(AQ37="","",SUM(AQ$35:AQ37))</f>
        <v/>
      </c>
      <c r="AT37" s="11">
        <v>3</v>
      </c>
      <c r="AU37" s="11" t="str">
        <f t="shared" si="24"/>
        <v/>
      </c>
      <c r="AV37" s="11" t="str">
        <f t="shared" si="9"/>
        <v/>
      </c>
      <c r="AW37" s="11" t="str">
        <f t="shared" si="25"/>
        <v/>
      </c>
      <c r="AX37" s="11" t="str">
        <f t="shared" si="26"/>
        <v/>
      </c>
      <c r="AZ37" s="11" t="str">
        <f t="shared" si="27"/>
        <v/>
      </c>
      <c r="BA37" s="11" t="str">
        <f>IF(AZ37="","",(SUM(AZ$35:AZ37)))</f>
        <v/>
      </c>
      <c r="BB37" s="11" t="str">
        <f t="shared" si="10"/>
        <v/>
      </c>
      <c r="BC37" s="11" t="str">
        <f t="shared" si="11"/>
        <v/>
      </c>
      <c r="BE37" s="11">
        <v>3</v>
      </c>
      <c r="BF37" s="11" t="str">
        <f t="shared" si="28"/>
        <v/>
      </c>
      <c r="BG37" s="11" t="str">
        <f t="shared" si="29"/>
        <v/>
      </c>
      <c r="BH37" s="11" t="str">
        <f t="shared" si="30"/>
        <v/>
      </c>
    </row>
    <row r="38" spans="2:60" x14ac:dyDescent="0.25">
      <c r="B38" s="104"/>
      <c r="C38" s="104"/>
      <c r="D38" s="104"/>
      <c r="E38" s="50" t="str">
        <f t="shared" si="31"/>
        <v/>
      </c>
      <c r="F38" s="4"/>
      <c r="H38" s="4"/>
      <c r="I38" s="50" t="str">
        <f t="shared" si="32"/>
        <v/>
      </c>
      <c r="J38" s="4"/>
      <c r="L38" s="4"/>
      <c r="M38" s="50" t="str">
        <f t="shared" si="33"/>
        <v/>
      </c>
      <c r="N38" s="4"/>
      <c r="T38" s="11" t="str">
        <f t="shared" si="12"/>
        <v/>
      </c>
      <c r="U38" s="11" t="str">
        <f>IF(T38="","",(SUM(T$35:T38)))</f>
        <v/>
      </c>
      <c r="V38" s="11" t="str">
        <f t="shared" si="13"/>
        <v/>
      </c>
      <c r="W38" s="11" t="str">
        <f t="shared" si="14"/>
        <v/>
      </c>
      <c r="X38" s="11" t="str">
        <f t="shared" si="15"/>
        <v/>
      </c>
      <c r="Y38" s="11" t="str">
        <f t="shared" si="34"/>
        <v/>
      </c>
      <c r="Z38" s="11" t="str">
        <f>IF(Y38="","",SUM(Y$35:Y38))</f>
        <v/>
      </c>
      <c r="AA38" s="11" t="str">
        <f t="shared" si="16"/>
        <v/>
      </c>
      <c r="AB38" s="11" t="str">
        <f>IF(AA38="","",SUM(AA$35:AA38))</f>
        <v/>
      </c>
      <c r="AD38" s="11">
        <v>4</v>
      </c>
      <c r="AE38" s="11" t="str">
        <f t="shared" si="35"/>
        <v/>
      </c>
      <c r="AF38" s="11" t="str">
        <f t="shared" si="17"/>
        <v/>
      </c>
      <c r="AG38" s="11" t="str">
        <f t="shared" si="18"/>
        <v/>
      </c>
      <c r="AH38" s="11" t="str">
        <f t="shared" si="19"/>
        <v/>
      </c>
      <c r="AJ38" s="11" t="str">
        <f t="shared" si="20"/>
        <v/>
      </c>
      <c r="AK38" s="11" t="str">
        <f>IF(AJ38="","",(SUM(AJ$35:AJ38)))</f>
        <v/>
      </c>
      <c r="AL38" s="11" t="str">
        <f t="shared" si="7"/>
        <v/>
      </c>
      <c r="AM38" s="11" t="str">
        <f t="shared" si="8"/>
        <v/>
      </c>
      <c r="AN38" s="11" t="str">
        <f t="shared" si="21"/>
        <v/>
      </c>
      <c r="AO38" s="11" t="str">
        <f t="shared" si="22"/>
        <v/>
      </c>
      <c r="AP38" s="11" t="str">
        <f>IF(AO38="","",SUM(AO$35:AO38))</f>
        <v/>
      </c>
      <c r="AQ38" s="11" t="str">
        <f t="shared" si="23"/>
        <v/>
      </c>
      <c r="AR38" s="11" t="str">
        <f>IF(AQ38="","",SUM(AQ$35:AQ38))</f>
        <v/>
      </c>
      <c r="AT38" s="11">
        <v>4</v>
      </c>
      <c r="AU38" s="11" t="str">
        <f t="shared" si="24"/>
        <v/>
      </c>
      <c r="AV38" s="11" t="str">
        <f t="shared" si="9"/>
        <v/>
      </c>
      <c r="AW38" s="11" t="str">
        <f t="shared" si="25"/>
        <v/>
      </c>
      <c r="AX38" s="11" t="str">
        <f t="shared" si="26"/>
        <v/>
      </c>
      <c r="AZ38" s="11" t="str">
        <f t="shared" si="27"/>
        <v/>
      </c>
      <c r="BA38" s="11" t="str">
        <f>IF(AZ38="","",(SUM(AZ$35:AZ38)))</f>
        <v/>
      </c>
      <c r="BB38" s="11" t="str">
        <f t="shared" si="10"/>
        <v/>
      </c>
      <c r="BC38" s="11" t="str">
        <f t="shared" si="11"/>
        <v/>
      </c>
      <c r="BE38" s="11">
        <v>4</v>
      </c>
      <c r="BF38" s="11" t="str">
        <f t="shared" si="28"/>
        <v/>
      </c>
      <c r="BG38" s="11" t="str">
        <f t="shared" si="29"/>
        <v/>
      </c>
      <c r="BH38" s="11" t="str">
        <f t="shared" si="30"/>
        <v/>
      </c>
    </row>
    <row r="39" spans="2:60" x14ac:dyDescent="0.25">
      <c r="B39" s="104"/>
      <c r="C39" s="104"/>
      <c r="D39" s="104"/>
      <c r="E39" s="50" t="str">
        <f t="shared" si="31"/>
        <v/>
      </c>
      <c r="F39" s="4"/>
      <c r="H39" s="4"/>
      <c r="I39" s="50" t="str">
        <f t="shared" si="32"/>
        <v/>
      </c>
      <c r="J39" s="4"/>
      <c r="L39" s="4"/>
      <c r="M39" s="50" t="str">
        <f t="shared" si="33"/>
        <v/>
      </c>
      <c r="N39" s="4"/>
      <c r="T39" s="11" t="str">
        <f t="shared" si="12"/>
        <v/>
      </c>
      <c r="U39" s="11" t="str">
        <f>IF(T39="","",(SUM(T$35:T39)))</f>
        <v/>
      </c>
      <c r="V39" s="11" t="str">
        <f t="shared" si="13"/>
        <v/>
      </c>
      <c r="W39" s="11" t="str">
        <f t="shared" si="14"/>
        <v/>
      </c>
      <c r="X39" s="11" t="str">
        <f t="shared" si="15"/>
        <v/>
      </c>
      <c r="Y39" s="11" t="str">
        <f t="shared" si="34"/>
        <v/>
      </c>
      <c r="Z39" s="11" t="str">
        <f>IF(Y39="","",SUM(Y$35:Y39))</f>
        <v/>
      </c>
      <c r="AA39" s="11" t="str">
        <f t="shared" si="16"/>
        <v/>
      </c>
      <c r="AB39" s="11" t="str">
        <f>IF(AA39="","",SUM(AA$35:AA39))</f>
        <v/>
      </c>
      <c r="AD39" s="11">
        <v>5</v>
      </c>
      <c r="AE39" s="11" t="str">
        <f t="shared" si="35"/>
        <v/>
      </c>
      <c r="AF39" s="11" t="str">
        <f t="shared" si="17"/>
        <v/>
      </c>
      <c r="AG39" s="11" t="str">
        <f t="shared" si="18"/>
        <v/>
      </c>
      <c r="AH39" s="11" t="str">
        <f t="shared" si="19"/>
        <v/>
      </c>
      <c r="AJ39" s="11" t="str">
        <f t="shared" si="20"/>
        <v/>
      </c>
      <c r="AK39" s="11" t="str">
        <f>IF(AJ39="","",(SUM(AJ$35:AJ39)))</f>
        <v/>
      </c>
      <c r="AL39" s="11" t="str">
        <f t="shared" si="7"/>
        <v/>
      </c>
      <c r="AM39" s="11" t="str">
        <f t="shared" si="8"/>
        <v/>
      </c>
      <c r="AN39" s="11" t="str">
        <f t="shared" si="21"/>
        <v/>
      </c>
      <c r="AO39" s="11" t="str">
        <f t="shared" si="22"/>
        <v/>
      </c>
      <c r="AP39" s="11" t="str">
        <f>IF(AO39="","",SUM(AO$35:AO39))</f>
        <v/>
      </c>
      <c r="AQ39" s="11" t="str">
        <f t="shared" si="23"/>
        <v/>
      </c>
      <c r="AR39" s="11" t="str">
        <f>IF(AQ39="","",SUM(AQ$35:AQ39))</f>
        <v/>
      </c>
      <c r="AT39" s="11">
        <v>5</v>
      </c>
      <c r="AU39" s="11" t="str">
        <f t="shared" si="24"/>
        <v/>
      </c>
      <c r="AV39" s="11" t="str">
        <f t="shared" si="9"/>
        <v/>
      </c>
      <c r="AW39" s="11" t="str">
        <f t="shared" si="25"/>
        <v/>
      </c>
      <c r="AX39" s="11" t="str">
        <f t="shared" si="26"/>
        <v/>
      </c>
      <c r="AZ39" s="11" t="str">
        <f t="shared" si="27"/>
        <v/>
      </c>
      <c r="BA39" s="11" t="str">
        <f>IF(AZ39="","",(SUM(AZ$35:AZ39)))</f>
        <v/>
      </c>
      <c r="BB39" s="11" t="str">
        <f t="shared" si="10"/>
        <v/>
      </c>
      <c r="BC39" s="11" t="str">
        <f t="shared" si="11"/>
        <v/>
      </c>
      <c r="BE39" s="11">
        <v>5</v>
      </c>
      <c r="BF39" s="11" t="str">
        <f t="shared" si="28"/>
        <v/>
      </c>
      <c r="BG39" s="11" t="str">
        <f t="shared" si="29"/>
        <v/>
      </c>
      <c r="BH39" s="11" t="str">
        <f t="shared" si="30"/>
        <v/>
      </c>
    </row>
    <row r="40" spans="2:60" x14ac:dyDescent="0.25">
      <c r="B40" s="104"/>
      <c r="C40" s="104"/>
      <c r="D40" s="104"/>
      <c r="E40" s="50" t="str">
        <f t="shared" si="31"/>
        <v/>
      </c>
      <c r="F40" s="4"/>
      <c r="H40" s="4"/>
      <c r="I40" s="50" t="str">
        <f t="shared" si="32"/>
        <v/>
      </c>
      <c r="J40" s="4"/>
      <c r="L40" s="4"/>
      <c r="M40" s="50" t="str">
        <f t="shared" si="33"/>
        <v/>
      </c>
      <c r="N40" s="4"/>
      <c r="T40" s="11" t="str">
        <f t="shared" si="12"/>
        <v/>
      </c>
      <c r="U40" s="11" t="str">
        <f>IF(T40="","",(SUM(T$35:T40)))</f>
        <v/>
      </c>
      <c r="V40" s="11" t="str">
        <f t="shared" si="13"/>
        <v/>
      </c>
      <c r="W40" s="11" t="str">
        <f t="shared" si="14"/>
        <v/>
      </c>
      <c r="X40" s="11" t="str">
        <f t="shared" si="15"/>
        <v/>
      </c>
      <c r="Y40" s="11" t="str">
        <f t="shared" si="34"/>
        <v/>
      </c>
      <c r="Z40" s="11" t="str">
        <f>IF(Y40="","",SUM(Y$35:Y40))</f>
        <v/>
      </c>
      <c r="AA40" s="11" t="str">
        <f t="shared" si="16"/>
        <v/>
      </c>
      <c r="AB40" s="11" t="str">
        <f>IF(AA40="","",SUM(AA$35:AA40))</f>
        <v/>
      </c>
      <c r="AD40" s="11">
        <v>6</v>
      </c>
      <c r="AE40" s="11" t="str">
        <f t="shared" si="35"/>
        <v/>
      </c>
      <c r="AF40" s="11" t="str">
        <f t="shared" si="17"/>
        <v/>
      </c>
      <c r="AG40" s="11" t="str">
        <f t="shared" si="18"/>
        <v/>
      </c>
      <c r="AH40" s="11" t="str">
        <f t="shared" si="19"/>
        <v/>
      </c>
      <c r="AJ40" s="11" t="str">
        <f t="shared" si="20"/>
        <v/>
      </c>
      <c r="AK40" s="11" t="str">
        <f>IF(AJ40="","",(SUM(AJ$35:AJ40)))</f>
        <v/>
      </c>
      <c r="AL40" s="11" t="str">
        <f t="shared" si="7"/>
        <v/>
      </c>
      <c r="AM40" s="11" t="str">
        <f t="shared" si="8"/>
        <v/>
      </c>
      <c r="AN40" s="11" t="str">
        <f t="shared" si="21"/>
        <v/>
      </c>
      <c r="AO40" s="11" t="str">
        <f t="shared" si="22"/>
        <v/>
      </c>
      <c r="AP40" s="11" t="str">
        <f>IF(AO40="","",SUM(AO$35:AO40))</f>
        <v/>
      </c>
      <c r="AQ40" s="11" t="str">
        <f t="shared" si="23"/>
        <v/>
      </c>
      <c r="AR40" s="11" t="str">
        <f>IF(AQ40="","",SUM(AQ$35:AQ40))</f>
        <v/>
      </c>
      <c r="AT40" s="11">
        <v>6</v>
      </c>
      <c r="AU40" s="11" t="str">
        <f t="shared" si="24"/>
        <v/>
      </c>
      <c r="AV40" s="11" t="str">
        <f t="shared" si="9"/>
        <v/>
      </c>
      <c r="AW40" s="11" t="str">
        <f t="shared" si="25"/>
        <v/>
      </c>
      <c r="AX40" s="11" t="str">
        <f t="shared" si="26"/>
        <v/>
      </c>
      <c r="AZ40" s="11" t="str">
        <f t="shared" si="27"/>
        <v/>
      </c>
      <c r="BA40" s="11" t="str">
        <f>IF(AZ40="","",(SUM(AZ$35:AZ40)))</f>
        <v/>
      </c>
      <c r="BB40" s="11" t="str">
        <f t="shared" si="10"/>
        <v/>
      </c>
      <c r="BC40" s="11" t="str">
        <f t="shared" si="11"/>
        <v/>
      </c>
      <c r="BE40" s="11">
        <v>6</v>
      </c>
      <c r="BF40" s="11" t="str">
        <f t="shared" si="28"/>
        <v/>
      </c>
      <c r="BG40" s="11" t="str">
        <f t="shared" si="29"/>
        <v/>
      </c>
      <c r="BH40" s="11" t="str">
        <f t="shared" si="30"/>
        <v/>
      </c>
    </row>
    <row r="41" spans="2:60" x14ac:dyDescent="0.25">
      <c r="B41" s="104"/>
      <c r="C41" s="104"/>
      <c r="D41" s="104"/>
      <c r="E41" s="50" t="str">
        <f t="shared" si="31"/>
        <v/>
      </c>
      <c r="F41" s="4"/>
      <c r="H41" s="4"/>
      <c r="I41" s="50" t="str">
        <f t="shared" si="32"/>
        <v/>
      </c>
      <c r="J41" s="4"/>
      <c r="L41" s="4"/>
      <c r="M41" s="50" t="str">
        <f t="shared" si="33"/>
        <v/>
      </c>
      <c r="N41" s="4"/>
      <c r="T41" s="11" t="str">
        <f t="shared" si="12"/>
        <v/>
      </c>
      <c r="U41" s="11" t="str">
        <f>IF(T41="","",(SUM(T$35:T41)))</f>
        <v/>
      </c>
      <c r="V41" s="11" t="str">
        <f t="shared" si="13"/>
        <v/>
      </c>
      <c r="W41" s="11" t="str">
        <f t="shared" si="14"/>
        <v/>
      </c>
      <c r="X41" s="11" t="str">
        <f t="shared" si="15"/>
        <v/>
      </c>
      <c r="Y41" s="11" t="str">
        <f t="shared" si="34"/>
        <v/>
      </c>
      <c r="Z41" s="11" t="str">
        <f>IF(Y41="","",SUM(Y$35:Y41))</f>
        <v/>
      </c>
      <c r="AA41" s="11" t="str">
        <f t="shared" si="16"/>
        <v/>
      </c>
      <c r="AB41" s="11" t="str">
        <f>IF(AA41="","",SUM(AA$35:AA41))</f>
        <v/>
      </c>
      <c r="AD41" s="11">
        <v>7</v>
      </c>
      <c r="AE41" s="11" t="str">
        <f>IF(AD41&lt;=$T$34,AD41,"")</f>
        <v/>
      </c>
      <c r="AF41" s="11" t="str">
        <f t="shared" si="17"/>
        <v/>
      </c>
      <c r="AG41" s="11" t="str">
        <f t="shared" si="18"/>
        <v/>
      </c>
      <c r="AH41" s="11" t="str">
        <f t="shared" si="19"/>
        <v/>
      </c>
      <c r="AJ41" s="11" t="str">
        <f t="shared" si="20"/>
        <v/>
      </c>
      <c r="AK41" s="11" t="str">
        <f>IF(AJ41="","",(SUM(AJ$35:AJ41)))</f>
        <v/>
      </c>
      <c r="AL41" s="11" t="str">
        <f t="shared" si="7"/>
        <v/>
      </c>
      <c r="AM41" s="11" t="str">
        <f t="shared" si="8"/>
        <v/>
      </c>
      <c r="AN41" s="11" t="str">
        <f t="shared" si="21"/>
        <v/>
      </c>
      <c r="AO41" s="11" t="str">
        <f t="shared" si="22"/>
        <v/>
      </c>
      <c r="AP41" s="11" t="str">
        <f>IF(AO41="","",SUM(AO$35:AO41))</f>
        <v/>
      </c>
      <c r="AQ41" s="11" t="str">
        <f t="shared" si="23"/>
        <v/>
      </c>
      <c r="AR41" s="11" t="str">
        <f>IF(AQ41="","",SUM(AQ$35:AQ41))</f>
        <v/>
      </c>
      <c r="AT41" s="11">
        <v>7</v>
      </c>
      <c r="AU41" s="11" t="str">
        <f t="shared" si="24"/>
        <v/>
      </c>
      <c r="AV41" s="11" t="str">
        <f t="shared" si="9"/>
        <v/>
      </c>
      <c r="AW41" s="11" t="str">
        <f t="shared" si="25"/>
        <v/>
      </c>
      <c r="AX41" s="11" t="str">
        <f t="shared" si="26"/>
        <v/>
      </c>
      <c r="AZ41" s="11" t="str">
        <f t="shared" si="27"/>
        <v/>
      </c>
      <c r="BA41" s="11" t="str">
        <f>IF(AZ41="","",(SUM(AZ$35:AZ41)))</f>
        <v/>
      </c>
      <c r="BB41" s="11" t="str">
        <f t="shared" si="10"/>
        <v/>
      </c>
      <c r="BC41" s="11" t="str">
        <f t="shared" si="11"/>
        <v/>
      </c>
      <c r="BE41" s="11">
        <v>7</v>
      </c>
      <c r="BF41" s="11" t="str">
        <f t="shared" si="28"/>
        <v/>
      </c>
      <c r="BG41" s="11" t="str">
        <f t="shared" si="29"/>
        <v/>
      </c>
      <c r="BH41" s="11" t="str">
        <f t="shared" si="30"/>
        <v/>
      </c>
    </row>
    <row r="42" spans="2:60" x14ac:dyDescent="0.25">
      <c r="B42" s="104"/>
      <c r="C42" s="104"/>
      <c r="D42" s="104"/>
      <c r="E42" s="50" t="str">
        <f t="shared" si="31"/>
        <v/>
      </c>
      <c r="F42" s="4"/>
      <c r="H42" s="4"/>
      <c r="I42" s="50" t="str">
        <f t="shared" si="32"/>
        <v/>
      </c>
      <c r="J42" s="4"/>
      <c r="L42" s="4"/>
      <c r="M42" s="50" t="str">
        <f t="shared" si="33"/>
        <v/>
      </c>
      <c r="N42" s="4"/>
      <c r="T42" s="11" t="str">
        <f t="shared" si="12"/>
        <v/>
      </c>
      <c r="U42" s="11" t="str">
        <f>IF(T42="","",(SUM(T$35:T42)))</f>
        <v/>
      </c>
      <c r="V42" s="11" t="str">
        <f t="shared" si="13"/>
        <v/>
      </c>
      <c r="W42" s="11" t="str">
        <f t="shared" si="14"/>
        <v/>
      </c>
      <c r="X42" s="11" t="str">
        <f t="shared" si="15"/>
        <v/>
      </c>
      <c r="Y42" s="11" t="str">
        <f t="shared" si="34"/>
        <v/>
      </c>
      <c r="Z42" s="11" t="str">
        <f>IF(Y42="","",SUM(Y$35:Y42))</f>
        <v/>
      </c>
      <c r="AA42" s="11" t="str">
        <f t="shared" si="16"/>
        <v/>
      </c>
      <c r="AB42" s="11" t="str">
        <f>IF(AA42="","",SUM(AA$35:AA42))</f>
        <v/>
      </c>
      <c r="AD42" s="11">
        <v>8</v>
      </c>
      <c r="AE42" s="11" t="str">
        <f t="shared" si="35"/>
        <v/>
      </c>
      <c r="AF42" s="11" t="str">
        <f t="shared" si="17"/>
        <v/>
      </c>
      <c r="AG42" s="11" t="str">
        <f t="shared" si="18"/>
        <v/>
      </c>
      <c r="AH42" s="11" t="str">
        <f t="shared" si="19"/>
        <v/>
      </c>
      <c r="AJ42" s="11" t="str">
        <f t="shared" si="20"/>
        <v/>
      </c>
      <c r="AK42" s="11" t="str">
        <f>IF(AJ42="","",(SUM(AJ$35:AJ42)))</f>
        <v/>
      </c>
      <c r="AL42" s="11" t="str">
        <f t="shared" si="7"/>
        <v/>
      </c>
      <c r="AM42" s="11" t="str">
        <f t="shared" si="8"/>
        <v/>
      </c>
      <c r="AN42" s="11" t="str">
        <f t="shared" si="21"/>
        <v/>
      </c>
      <c r="AO42" s="11" t="str">
        <f t="shared" si="22"/>
        <v/>
      </c>
      <c r="AP42" s="11" t="str">
        <f>IF(AO42="","",SUM(AO$35:AO42))</f>
        <v/>
      </c>
      <c r="AQ42" s="11" t="str">
        <f t="shared" si="23"/>
        <v/>
      </c>
      <c r="AR42" s="11" t="str">
        <f>IF(AQ42="","",SUM(AQ$35:AQ42))</f>
        <v/>
      </c>
      <c r="AT42" s="11">
        <v>8</v>
      </c>
      <c r="AU42" s="11" t="str">
        <f t="shared" si="24"/>
        <v/>
      </c>
      <c r="AV42" s="11" t="str">
        <f t="shared" si="9"/>
        <v/>
      </c>
      <c r="AW42" s="11" t="str">
        <f t="shared" si="25"/>
        <v/>
      </c>
      <c r="AX42" s="11" t="str">
        <f t="shared" si="26"/>
        <v/>
      </c>
      <c r="AZ42" s="11" t="str">
        <f t="shared" si="27"/>
        <v/>
      </c>
      <c r="BA42" s="11" t="str">
        <f>IF(AZ42="","",(SUM(AZ$35:AZ42)))</f>
        <v/>
      </c>
      <c r="BB42" s="11" t="str">
        <f t="shared" si="10"/>
        <v/>
      </c>
      <c r="BC42" s="11" t="str">
        <f t="shared" si="11"/>
        <v/>
      </c>
      <c r="BE42" s="11">
        <v>8</v>
      </c>
      <c r="BF42" s="11" t="str">
        <f t="shared" si="28"/>
        <v/>
      </c>
      <c r="BG42" s="11" t="str">
        <f t="shared" si="29"/>
        <v/>
      </c>
      <c r="BH42" s="11" t="str">
        <f t="shared" si="30"/>
        <v/>
      </c>
    </row>
    <row r="43" spans="2:60" x14ac:dyDescent="0.25">
      <c r="B43" s="104"/>
      <c r="C43" s="104"/>
      <c r="D43" s="104"/>
      <c r="E43" s="50" t="str">
        <f t="shared" si="31"/>
        <v/>
      </c>
      <c r="F43" s="4"/>
      <c r="H43" s="4"/>
      <c r="I43" s="50" t="str">
        <f t="shared" si="32"/>
        <v/>
      </c>
      <c r="J43" s="4"/>
      <c r="L43" s="4"/>
      <c r="M43" s="50" t="str">
        <f t="shared" si="33"/>
        <v/>
      </c>
      <c r="N43" s="4"/>
      <c r="T43" s="11" t="str">
        <f t="shared" si="12"/>
        <v/>
      </c>
      <c r="U43" s="11" t="str">
        <f>IF(T43="","",(SUM(T$35:T43)))</f>
        <v/>
      </c>
      <c r="V43" s="11" t="str">
        <f t="shared" si="13"/>
        <v/>
      </c>
      <c r="W43" s="11" t="str">
        <f t="shared" si="14"/>
        <v/>
      </c>
      <c r="X43" s="11" t="str">
        <f t="shared" si="15"/>
        <v/>
      </c>
      <c r="Y43" s="11" t="str">
        <f t="shared" si="34"/>
        <v/>
      </c>
      <c r="Z43" s="11" t="str">
        <f>IF(Y43="","",SUM(Y$35:Y43))</f>
        <v/>
      </c>
      <c r="AA43" s="11" t="str">
        <f t="shared" si="16"/>
        <v/>
      </c>
      <c r="AB43" s="11" t="str">
        <f>IF(AA43="","",SUM(AA$35:AA43))</f>
        <v/>
      </c>
      <c r="AD43" s="11">
        <v>9</v>
      </c>
      <c r="AE43" s="11" t="str">
        <f t="shared" si="35"/>
        <v/>
      </c>
      <c r="AF43" s="11" t="str">
        <f t="shared" si="17"/>
        <v/>
      </c>
      <c r="AG43" s="11" t="str">
        <f t="shared" si="18"/>
        <v/>
      </c>
      <c r="AH43" s="11" t="str">
        <f t="shared" si="19"/>
        <v/>
      </c>
      <c r="AJ43" s="11" t="str">
        <f t="shared" si="20"/>
        <v/>
      </c>
      <c r="AK43" s="11" t="str">
        <f>IF(AJ43="","",(SUM(AJ$35:AJ43)))</f>
        <v/>
      </c>
      <c r="AL43" s="11" t="str">
        <f t="shared" si="7"/>
        <v/>
      </c>
      <c r="AM43" s="11" t="str">
        <f t="shared" si="8"/>
        <v/>
      </c>
      <c r="AN43" s="11" t="str">
        <f t="shared" si="21"/>
        <v/>
      </c>
      <c r="AO43" s="11" t="str">
        <f t="shared" si="22"/>
        <v/>
      </c>
      <c r="AP43" s="11" t="str">
        <f>IF(AO43="","",SUM(AO$35:AO43))</f>
        <v/>
      </c>
      <c r="AQ43" s="11" t="str">
        <f t="shared" si="23"/>
        <v/>
      </c>
      <c r="AR43" s="11" t="str">
        <f>IF(AQ43="","",SUM(AQ$35:AQ43))</f>
        <v/>
      </c>
      <c r="AT43" s="11">
        <v>9</v>
      </c>
      <c r="AU43" s="11" t="str">
        <f t="shared" si="24"/>
        <v/>
      </c>
      <c r="AV43" s="11" t="str">
        <f t="shared" si="9"/>
        <v/>
      </c>
      <c r="AW43" s="11" t="str">
        <f t="shared" si="25"/>
        <v/>
      </c>
      <c r="AX43" s="11" t="str">
        <f t="shared" si="26"/>
        <v/>
      </c>
      <c r="AZ43" s="11" t="str">
        <f t="shared" si="27"/>
        <v/>
      </c>
      <c r="BA43" s="11" t="str">
        <f>IF(AZ43="","",(SUM(AZ$35:AZ43)))</f>
        <v/>
      </c>
      <c r="BB43" s="11" t="str">
        <f t="shared" si="10"/>
        <v/>
      </c>
      <c r="BC43" s="11" t="str">
        <f t="shared" si="11"/>
        <v/>
      </c>
      <c r="BE43" s="11">
        <v>9</v>
      </c>
      <c r="BF43" s="11" t="str">
        <f t="shared" si="28"/>
        <v/>
      </c>
      <c r="BG43" s="11" t="str">
        <f t="shared" si="29"/>
        <v/>
      </c>
      <c r="BH43" s="11" t="str">
        <f t="shared" si="30"/>
        <v/>
      </c>
    </row>
    <row r="44" spans="2:60" x14ac:dyDescent="0.25">
      <c r="B44" s="104"/>
      <c r="C44" s="104"/>
      <c r="D44" s="104"/>
      <c r="E44" s="50" t="str">
        <f t="shared" si="31"/>
        <v/>
      </c>
      <c r="F44" s="4"/>
      <c r="H44" s="4"/>
      <c r="I44" s="50" t="str">
        <f t="shared" si="32"/>
        <v/>
      </c>
      <c r="J44" s="4"/>
      <c r="L44" s="4"/>
      <c r="M44" s="50" t="str">
        <f t="shared" si="33"/>
        <v/>
      </c>
      <c r="N44" s="4"/>
      <c r="T44" s="11" t="str">
        <f t="shared" si="12"/>
        <v/>
      </c>
      <c r="U44" s="11" t="str">
        <f>IF(T44="","",(SUM(T$35:T44)))</f>
        <v/>
      </c>
      <c r="V44" s="11" t="str">
        <f t="shared" si="13"/>
        <v/>
      </c>
      <c r="W44" s="11" t="str">
        <f t="shared" si="14"/>
        <v/>
      </c>
      <c r="X44" s="11" t="str">
        <f t="shared" si="15"/>
        <v/>
      </c>
      <c r="Y44" s="11" t="str">
        <f t="shared" si="34"/>
        <v/>
      </c>
      <c r="Z44" s="11" t="str">
        <f>IF(Y44="","",SUM(Y$35:Y44))</f>
        <v/>
      </c>
      <c r="AA44" s="11" t="str">
        <f t="shared" si="16"/>
        <v/>
      </c>
      <c r="AB44" s="11" t="str">
        <f>IF(AA44="","",SUM(AA$35:AA44))</f>
        <v/>
      </c>
      <c r="AD44" s="11">
        <v>10</v>
      </c>
      <c r="AE44" s="11" t="str">
        <f t="shared" si="35"/>
        <v/>
      </c>
      <c r="AF44" s="11" t="str">
        <f t="shared" si="17"/>
        <v/>
      </c>
      <c r="AG44" s="11" t="str">
        <f t="shared" si="18"/>
        <v/>
      </c>
      <c r="AH44" s="11" t="str">
        <f t="shared" si="19"/>
        <v/>
      </c>
      <c r="AJ44" s="11" t="str">
        <f t="shared" si="20"/>
        <v/>
      </c>
      <c r="AK44" s="11" t="str">
        <f>IF(AJ44="","",(SUM(AJ$35:AJ44)))</f>
        <v/>
      </c>
      <c r="AL44" s="11" t="str">
        <f t="shared" si="7"/>
        <v/>
      </c>
      <c r="AM44" s="11" t="str">
        <f t="shared" si="8"/>
        <v/>
      </c>
      <c r="AN44" s="11" t="str">
        <f t="shared" si="21"/>
        <v/>
      </c>
      <c r="AO44" s="11" t="str">
        <f t="shared" si="22"/>
        <v/>
      </c>
      <c r="AP44" s="11" t="str">
        <f>IF(AO44="","",SUM(AO$35:AO44))</f>
        <v/>
      </c>
      <c r="AQ44" s="11" t="str">
        <f t="shared" si="23"/>
        <v/>
      </c>
      <c r="AR44" s="11" t="str">
        <f>IF(AQ44="","",SUM(AQ$35:AQ44))</f>
        <v/>
      </c>
      <c r="AT44" s="11">
        <v>10</v>
      </c>
      <c r="AU44" s="11" t="str">
        <f t="shared" si="24"/>
        <v/>
      </c>
      <c r="AV44" s="11" t="str">
        <f t="shared" si="9"/>
        <v/>
      </c>
      <c r="AW44" s="11" t="str">
        <f t="shared" si="25"/>
        <v/>
      </c>
      <c r="AX44" s="11" t="str">
        <f t="shared" si="26"/>
        <v/>
      </c>
      <c r="AZ44" s="11" t="str">
        <f t="shared" si="27"/>
        <v/>
      </c>
      <c r="BA44" s="11" t="str">
        <f>IF(AZ44="","",(SUM(AZ$35:AZ44)))</f>
        <v/>
      </c>
      <c r="BB44" s="11" t="str">
        <f t="shared" si="10"/>
        <v/>
      </c>
      <c r="BC44" s="11" t="str">
        <f t="shared" si="11"/>
        <v/>
      </c>
      <c r="BE44" s="11">
        <v>10</v>
      </c>
      <c r="BF44" s="11" t="str">
        <f t="shared" si="28"/>
        <v/>
      </c>
      <c r="BG44" s="11" t="str">
        <f t="shared" si="29"/>
        <v/>
      </c>
      <c r="BH44" s="11" t="str">
        <f t="shared" si="30"/>
        <v/>
      </c>
    </row>
    <row r="45" spans="2:60" x14ac:dyDescent="0.25">
      <c r="B45" s="104"/>
      <c r="C45" s="104"/>
      <c r="D45" s="104"/>
      <c r="E45" s="50" t="str">
        <f t="shared" si="31"/>
        <v/>
      </c>
      <c r="F45" s="4"/>
      <c r="H45" s="4"/>
      <c r="I45" s="50" t="str">
        <f t="shared" si="32"/>
        <v/>
      </c>
      <c r="J45" s="4"/>
      <c r="L45" s="4"/>
      <c r="M45" s="50" t="str">
        <f t="shared" si="33"/>
        <v/>
      </c>
      <c r="N45" s="4"/>
      <c r="T45" s="11" t="str">
        <f t="shared" si="12"/>
        <v/>
      </c>
      <c r="U45" s="11" t="str">
        <f>IF(T45="","",(SUM(T$35:T45)))</f>
        <v/>
      </c>
      <c r="V45" s="11" t="str">
        <f t="shared" si="13"/>
        <v/>
      </c>
      <c r="W45" s="11" t="str">
        <f t="shared" si="14"/>
        <v/>
      </c>
      <c r="X45" s="11" t="str">
        <f t="shared" si="15"/>
        <v/>
      </c>
      <c r="Y45" s="11" t="str">
        <f t="shared" si="34"/>
        <v/>
      </c>
      <c r="Z45" s="11" t="str">
        <f>IF(Y45="","",SUM(Y$35:Y45))</f>
        <v/>
      </c>
      <c r="AA45" s="11" t="str">
        <f t="shared" si="16"/>
        <v/>
      </c>
      <c r="AB45" s="11" t="str">
        <f>IF(AA45="","",SUM(AA$35:AA45))</f>
        <v/>
      </c>
      <c r="AD45" s="11">
        <v>11</v>
      </c>
      <c r="AE45" s="11" t="str">
        <f t="shared" si="35"/>
        <v/>
      </c>
      <c r="AF45" s="11" t="str">
        <f t="shared" si="17"/>
        <v/>
      </c>
      <c r="AG45" s="11" t="str">
        <f t="shared" si="18"/>
        <v/>
      </c>
      <c r="AH45" s="11" t="str">
        <f t="shared" si="19"/>
        <v/>
      </c>
      <c r="AJ45" s="11" t="str">
        <f t="shared" si="20"/>
        <v/>
      </c>
      <c r="AK45" s="11" t="str">
        <f>IF(AJ45="","",(SUM(AJ$35:AJ45)))</f>
        <v/>
      </c>
      <c r="AL45" s="11" t="str">
        <f t="shared" si="7"/>
        <v/>
      </c>
      <c r="AM45" s="11" t="str">
        <f t="shared" si="8"/>
        <v/>
      </c>
      <c r="AN45" s="11" t="str">
        <f t="shared" si="21"/>
        <v/>
      </c>
      <c r="AO45" s="11" t="str">
        <f t="shared" si="22"/>
        <v/>
      </c>
      <c r="AP45" s="11" t="str">
        <f>IF(AO45="","",SUM(AO$35:AO45))</f>
        <v/>
      </c>
      <c r="AQ45" s="11" t="str">
        <f t="shared" si="23"/>
        <v/>
      </c>
      <c r="AR45" s="11" t="str">
        <f>IF(AQ45="","",SUM(AQ$35:AQ45))</f>
        <v/>
      </c>
      <c r="AT45" s="11">
        <v>11</v>
      </c>
      <c r="AU45" s="11" t="str">
        <f t="shared" si="24"/>
        <v/>
      </c>
      <c r="AV45" s="11" t="str">
        <f t="shared" si="9"/>
        <v/>
      </c>
      <c r="AW45" s="11" t="str">
        <f t="shared" si="25"/>
        <v/>
      </c>
      <c r="AX45" s="11" t="str">
        <f t="shared" si="26"/>
        <v/>
      </c>
      <c r="AZ45" s="11" t="str">
        <f t="shared" si="27"/>
        <v/>
      </c>
      <c r="BA45" s="11" t="str">
        <f>IF(AZ45="","",(SUM(AZ$35:AZ45)))</f>
        <v/>
      </c>
      <c r="BB45" s="11" t="str">
        <f t="shared" si="10"/>
        <v/>
      </c>
      <c r="BC45" s="11" t="str">
        <f t="shared" si="11"/>
        <v/>
      </c>
      <c r="BE45" s="11">
        <v>11</v>
      </c>
      <c r="BF45" s="11" t="str">
        <f t="shared" si="28"/>
        <v/>
      </c>
      <c r="BG45" s="11" t="str">
        <f>VLOOKUP(BF45,$BA$35:$BC$79,2,FALSE)</f>
        <v/>
      </c>
      <c r="BH45" s="11" t="str">
        <f t="shared" si="30"/>
        <v/>
      </c>
    </row>
    <row r="46" spans="2:60" x14ac:dyDescent="0.25">
      <c r="B46" s="104"/>
      <c r="C46" s="104"/>
      <c r="D46" s="104"/>
      <c r="E46" s="50" t="str">
        <f t="shared" si="31"/>
        <v/>
      </c>
      <c r="F46" s="4"/>
      <c r="H46" s="4"/>
      <c r="I46" s="50" t="str">
        <f t="shared" si="32"/>
        <v/>
      </c>
      <c r="J46" s="4"/>
      <c r="L46" s="4"/>
      <c r="M46" s="50" t="str">
        <f t="shared" si="33"/>
        <v/>
      </c>
      <c r="N46" s="4"/>
      <c r="T46" s="11" t="str">
        <f t="shared" si="12"/>
        <v/>
      </c>
      <c r="U46" s="11" t="str">
        <f>IF(T46="","",(SUM(T$35:T46)))</f>
        <v/>
      </c>
      <c r="V46" s="11" t="str">
        <f t="shared" si="13"/>
        <v/>
      </c>
      <c r="W46" s="11" t="str">
        <f t="shared" si="14"/>
        <v/>
      </c>
      <c r="X46" s="11" t="str">
        <f t="shared" si="15"/>
        <v/>
      </c>
      <c r="Y46" s="11" t="str">
        <f t="shared" si="34"/>
        <v/>
      </c>
      <c r="Z46" s="11" t="str">
        <f>IF(Y46="","",SUM(Y$35:Y46))</f>
        <v/>
      </c>
      <c r="AA46" s="11" t="str">
        <f t="shared" si="16"/>
        <v/>
      </c>
      <c r="AB46" s="11" t="str">
        <f>IF(AA46="","",SUM(AA$35:AA46))</f>
        <v/>
      </c>
      <c r="AD46" s="11">
        <v>12</v>
      </c>
      <c r="AE46" s="11" t="str">
        <f t="shared" si="35"/>
        <v/>
      </c>
      <c r="AF46" s="11" t="str">
        <f t="shared" si="17"/>
        <v/>
      </c>
      <c r="AG46" s="11" t="str">
        <f t="shared" si="18"/>
        <v/>
      </c>
      <c r="AH46" s="11" t="str">
        <f t="shared" si="19"/>
        <v/>
      </c>
      <c r="AJ46" s="11" t="str">
        <f t="shared" si="20"/>
        <v/>
      </c>
      <c r="AK46" s="11" t="str">
        <f>IF(AJ46="","",(SUM(AJ$35:AJ46)))</f>
        <v/>
      </c>
      <c r="AL46" s="11" t="str">
        <f t="shared" si="7"/>
        <v/>
      </c>
      <c r="AM46" s="11" t="str">
        <f t="shared" si="8"/>
        <v/>
      </c>
      <c r="AN46" s="11" t="str">
        <f t="shared" si="21"/>
        <v/>
      </c>
      <c r="AO46" s="11" t="str">
        <f t="shared" si="22"/>
        <v/>
      </c>
      <c r="AP46" s="11" t="str">
        <f>IF(AO46="","",SUM(AO$35:AO46))</f>
        <v/>
      </c>
      <c r="AQ46" s="11" t="str">
        <f t="shared" si="23"/>
        <v/>
      </c>
      <c r="AR46" s="11" t="str">
        <f>IF(AQ46="","",SUM(AQ$35:AQ46))</f>
        <v/>
      </c>
      <c r="AT46" s="11">
        <v>12</v>
      </c>
      <c r="AU46" s="11" t="str">
        <f t="shared" si="24"/>
        <v/>
      </c>
      <c r="AV46" s="11" t="str">
        <f t="shared" si="9"/>
        <v/>
      </c>
      <c r="AW46" s="11" t="str">
        <f t="shared" si="25"/>
        <v/>
      </c>
      <c r="AX46" s="11" t="str">
        <f t="shared" si="26"/>
        <v/>
      </c>
      <c r="AZ46" s="11" t="str">
        <f t="shared" si="27"/>
        <v/>
      </c>
      <c r="BA46" s="11" t="str">
        <f>IF(AZ46="","",(SUM(AZ$35:AZ46)))</f>
        <v/>
      </c>
      <c r="BB46" s="11" t="str">
        <f t="shared" si="10"/>
        <v/>
      </c>
      <c r="BC46" s="11" t="str">
        <f t="shared" si="11"/>
        <v/>
      </c>
      <c r="BE46" s="11">
        <v>12</v>
      </c>
      <c r="BF46" s="11" t="str">
        <f t="shared" si="28"/>
        <v/>
      </c>
      <c r="BG46" s="11" t="str">
        <f t="shared" si="29"/>
        <v/>
      </c>
      <c r="BH46" s="11" t="str">
        <f t="shared" si="30"/>
        <v/>
      </c>
    </row>
    <row r="47" spans="2:60" x14ac:dyDescent="0.25">
      <c r="B47" s="104"/>
      <c r="C47" s="104"/>
      <c r="D47" s="104"/>
      <c r="E47" s="50" t="str">
        <f t="shared" si="31"/>
        <v/>
      </c>
      <c r="F47" s="4"/>
      <c r="H47" s="4"/>
      <c r="I47" s="50" t="str">
        <f t="shared" si="32"/>
        <v/>
      </c>
      <c r="J47" s="4"/>
      <c r="L47" s="4"/>
      <c r="M47" s="50" t="str">
        <f t="shared" si="33"/>
        <v/>
      </c>
      <c r="N47" s="4"/>
      <c r="T47" s="11" t="str">
        <f t="shared" si="12"/>
        <v/>
      </c>
      <c r="U47" s="11" t="str">
        <f>IF(T47="","",(SUM(T$35:T47)))</f>
        <v/>
      </c>
      <c r="V47" s="11" t="str">
        <f t="shared" si="13"/>
        <v/>
      </c>
      <c r="W47" s="11" t="str">
        <f t="shared" si="14"/>
        <v/>
      </c>
      <c r="X47" s="11" t="str">
        <f t="shared" si="15"/>
        <v/>
      </c>
      <c r="Y47" s="11" t="str">
        <f t="shared" si="34"/>
        <v/>
      </c>
      <c r="Z47" s="11" t="str">
        <f>IF(Y47="","",SUM(Y$35:Y47))</f>
        <v/>
      </c>
      <c r="AA47" s="11" t="str">
        <f t="shared" si="16"/>
        <v/>
      </c>
      <c r="AB47" s="11" t="str">
        <f>IF(AA47="","",SUM(AA$35:AA47))</f>
        <v/>
      </c>
      <c r="AD47" s="11">
        <v>13</v>
      </c>
      <c r="AE47" s="11" t="str">
        <f t="shared" si="35"/>
        <v/>
      </c>
      <c r="AF47" s="11" t="str">
        <f t="shared" si="17"/>
        <v/>
      </c>
      <c r="AG47" s="11" t="str">
        <f t="shared" si="18"/>
        <v/>
      </c>
      <c r="AH47" s="11" t="str">
        <f t="shared" si="19"/>
        <v/>
      </c>
      <c r="AJ47" s="11" t="str">
        <f t="shared" si="20"/>
        <v/>
      </c>
      <c r="AK47" s="11" t="str">
        <f>IF(AJ47="","",(SUM(AJ$35:AJ47)))</f>
        <v/>
      </c>
      <c r="AL47" s="11" t="str">
        <f t="shared" si="7"/>
        <v/>
      </c>
      <c r="AM47" s="11" t="str">
        <f t="shared" si="8"/>
        <v/>
      </c>
      <c r="AN47" s="11" t="str">
        <f t="shared" si="21"/>
        <v/>
      </c>
      <c r="AO47" s="11" t="str">
        <f t="shared" si="22"/>
        <v/>
      </c>
      <c r="AP47" s="11" t="str">
        <f>IF(AO47="","",SUM(AO$35:AO47))</f>
        <v/>
      </c>
      <c r="AQ47" s="11" t="str">
        <f t="shared" si="23"/>
        <v/>
      </c>
      <c r="AR47" s="11" t="str">
        <f>IF(AQ47="","",SUM(AQ$35:AQ47))</f>
        <v/>
      </c>
      <c r="AT47" s="11">
        <v>13</v>
      </c>
      <c r="AU47" s="11" t="str">
        <f t="shared" si="24"/>
        <v/>
      </c>
      <c r="AV47" s="11" t="str">
        <f t="shared" si="9"/>
        <v/>
      </c>
      <c r="AW47" s="11" t="str">
        <f t="shared" si="25"/>
        <v/>
      </c>
      <c r="AX47" s="11" t="str">
        <f t="shared" si="26"/>
        <v/>
      </c>
      <c r="AZ47" s="11" t="str">
        <f t="shared" si="27"/>
        <v/>
      </c>
      <c r="BA47" s="11" t="str">
        <f>IF(AZ47="","",(SUM(AZ$35:AZ47)))</f>
        <v/>
      </c>
      <c r="BB47" s="11" t="str">
        <f t="shared" si="10"/>
        <v/>
      </c>
      <c r="BC47" s="11" t="str">
        <f t="shared" si="11"/>
        <v/>
      </c>
      <c r="BE47" s="11">
        <v>13</v>
      </c>
      <c r="BF47" s="11" t="str">
        <f t="shared" si="28"/>
        <v/>
      </c>
      <c r="BG47" s="11" t="str">
        <f t="shared" si="29"/>
        <v/>
      </c>
      <c r="BH47" s="11" t="str">
        <f t="shared" si="30"/>
        <v/>
      </c>
    </row>
    <row r="48" spans="2:60" x14ac:dyDescent="0.25">
      <c r="B48" s="104"/>
      <c r="C48" s="104"/>
      <c r="D48" s="104"/>
      <c r="E48" s="50" t="str">
        <f t="shared" si="31"/>
        <v/>
      </c>
      <c r="F48" s="4"/>
      <c r="H48" s="4"/>
      <c r="I48" s="50" t="str">
        <f t="shared" si="32"/>
        <v/>
      </c>
      <c r="J48" s="4"/>
      <c r="L48" s="4"/>
      <c r="M48" s="50" t="str">
        <f t="shared" si="33"/>
        <v/>
      </c>
      <c r="N48" s="4"/>
      <c r="T48" s="11" t="str">
        <f t="shared" si="12"/>
        <v/>
      </c>
      <c r="U48" s="11" t="str">
        <f>IF(T48="","",(SUM(T$35:T48)))</f>
        <v/>
      </c>
      <c r="V48" s="11" t="str">
        <f t="shared" si="13"/>
        <v/>
      </c>
      <c r="W48" s="11" t="str">
        <f t="shared" si="14"/>
        <v/>
      </c>
      <c r="X48" s="11" t="str">
        <f t="shared" si="15"/>
        <v/>
      </c>
      <c r="Y48" s="11" t="str">
        <f t="shared" si="34"/>
        <v/>
      </c>
      <c r="Z48" s="11" t="str">
        <f>IF(Y48="","",SUM(Y$35:Y48))</f>
        <v/>
      </c>
      <c r="AA48" s="11" t="str">
        <f t="shared" si="16"/>
        <v/>
      </c>
      <c r="AB48" s="11" t="str">
        <f>IF(AA48="","",SUM(AA$35:AA48))</f>
        <v/>
      </c>
      <c r="AD48" s="11">
        <v>14</v>
      </c>
      <c r="AE48" s="11" t="str">
        <f t="shared" si="35"/>
        <v/>
      </c>
      <c r="AF48" s="11" t="str">
        <f t="shared" si="17"/>
        <v/>
      </c>
      <c r="AG48" s="11" t="str">
        <f t="shared" si="18"/>
        <v/>
      </c>
      <c r="AH48" s="11" t="str">
        <f t="shared" si="19"/>
        <v/>
      </c>
      <c r="AJ48" s="11" t="str">
        <f t="shared" si="20"/>
        <v/>
      </c>
      <c r="AK48" s="11" t="str">
        <f>IF(AJ48="","",(SUM(AJ$35:AJ48)))</f>
        <v/>
      </c>
      <c r="AL48" s="11" t="str">
        <f t="shared" si="7"/>
        <v/>
      </c>
      <c r="AM48" s="11" t="str">
        <f t="shared" si="8"/>
        <v/>
      </c>
      <c r="AN48" s="11" t="str">
        <f t="shared" si="21"/>
        <v/>
      </c>
      <c r="AO48" s="11" t="str">
        <f t="shared" si="22"/>
        <v/>
      </c>
      <c r="AP48" s="11" t="str">
        <f>IF(AO48="","",SUM(AO$35:AO48))</f>
        <v/>
      </c>
      <c r="AQ48" s="11" t="str">
        <f t="shared" si="23"/>
        <v/>
      </c>
      <c r="AR48" s="11" t="str">
        <f>IF(AQ48="","",SUM(AQ$35:AQ48))</f>
        <v/>
      </c>
      <c r="AT48" s="11">
        <v>14</v>
      </c>
      <c r="AU48" s="11" t="str">
        <f t="shared" si="24"/>
        <v/>
      </c>
      <c r="AV48" s="11" t="str">
        <f t="shared" si="9"/>
        <v/>
      </c>
      <c r="AW48" s="11" t="str">
        <f t="shared" si="25"/>
        <v/>
      </c>
      <c r="AX48" s="11" t="str">
        <f t="shared" si="26"/>
        <v/>
      </c>
      <c r="AZ48" s="11" t="str">
        <f t="shared" si="27"/>
        <v/>
      </c>
      <c r="BA48" s="11" t="str">
        <f>IF(AZ48="","",(SUM(AZ$35:AZ48)))</f>
        <v/>
      </c>
      <c r="BB48" s="11" t="str">
        <f t="shared" si="10"/>
        <v/>
      </c>
      <c r="BC48" s="11" t="str">
        <f t="shared" si="11"/>
        <v/>
      </c>
      <c r="BE48" s="11">
        <v>14</v>
      </c>
      <c r="BF48" s="11" t="str">
        <f t="shared" si="28"/>
        <v/>
      </c>
      <c r="BG48" s="11" t="str">
        <f t="shared" si="29"/>
        <v/>
      </c>
      <c r="BH48" s="11" t="str">
        <f t="shared" si="30"/>
        <v/>
      </c>
    </row>
    <row r="49" spans="2:60" x14ac:dyDescent="0.25">
      <c r="B49" s="104"/>
      <c r="C49" s="104"/>
      <c r="D49" s="104"/>
      <c r="E49" s="50" t="str">
        <f t="shared" si="31"/>
        <v/>
      </c>
      <c r="F49" s="4"/>
      <c r="H49" s="4"/>
      <c r="I49" s="50" t="str">
        <f t="shared" si="32"/>
        <v/>
      </c>
      <c r="J49" s="4"/>
      <c r="L49" s="4"/>
      <c r="M49" s="50" t="str">
        <f t="shared" si="33"/>
        <v/>
      </c>
      <c r="N49" s="4"/>
      <c r="T49" s="11" t="str">
        <f t="shared" si="12"/>
        <v/>
      </c>
      <c r="U49" s="11" t="str">
        <f>IF(T49="","",(SUM(T$35:T49)))</f>
        <v/>
      </c>
      <c r="V49" s="11" t="str">
        <f t="shared" si="13"/>
        <v/>
      </c>
      <c r="W49" s="11" t="str">
        <f t="shared" si="14"/>
        <v/>
      </c>
      <c r="X49" s="11" t="str">
        <f t="shared" si="15"/>
        <v/>
      </c>
      <c r="Y49" s="11" t="str">
        <f t="shared" si="34"/>
        <v/>
      </c>
      <c r="Z49" s="11" t="str">
        <f>IF(Y49="","",SUM(Y$35:Y49))</f>
        <v/>
      </c>
      <c r="AA49" s="11" t="str">
        <f t="shared" si="16"/>
        <v/>
      </c>
      <c r="AB49" s="11" t="str">
        <f>IF(AA49="","",SUM(AA$35:AA49))</f>
        <v/>
      </c>
      <c r="AD49" s="11">
        <v>15</v>
      </c>
      <c r="AE49" s="11" t="str">
        <f t="shared" si="35"/>
        <v/>
      </c>
      <c r="AF49" s="11" t="str">
        <f t="shared" si="17"/>
        <v/>
      </c>
      <c r="AG49" s="11" t="str">
        <f t="shared" si="18"/>
        <v/>
      </c>
      <c r="AH49" s="11" t="str">
        <f t="shared" si="19"/>
        <v/>
      </c>
      <c r="AJ49" s="11" t="str">
        <f t="shared" si="20"/>
        <v/>
      </c>
      <c r="AK49" s="11" t="str">
        <f>IF(AJ49="","",(SUM(AJ$35:AJ49)))</f>
        <v/>
      </c>
      <c r="AL49" s="11" t="str">
        <f t="shared" si="7"/>
        <v/>
      </c>
      <c r="AM49" s="11" t="str">
        <f t="shared" si="8"/>
        <v/>
      </c>
      <c r="AN49" s="11" t="str">
        <f t="shared" si="21"/>
        <v/>
      </c>
      <c r="AO49" s="11" t="str">
        <f t="shared" si="22"/>
        <v/>
      </c>
      <c r="AP49" s="11" t="str">
        <f>IF(AO49="","",SUM(AO$35:AO49))</f>
        <v/>
      </c>
      <c r="AQ49" s="11" t="str">
        <f t="shared" si="23"/>
        <v/>
      </c>
      <c r="AR49" s="11" t="str">
        <f>IF(AQ49="","",SUM(AQ$35:AQ49))</f>
        <v/>
      </c>
      <c r="AT49" s="11">
        <v>15</v>
      </c>
      <c r="AU49" s="11" t="str">
        <f t="shared" si="24"/>
        <v/>
      </c>
      <c r="AV49" s="11" t="str">
        <f t="shared" si="9"/>
        <v/>
      </c>
      <c r="AW49" s="11" t="str">
        <f t="shared" si="25"/>
        <v/>
      </c>
      <c r="AX49" s="11" t="str">
        <f t="shared" si="26"/>
        <v/>
      </c>
      <c r="AZ49" s="11" t="str">
        <f t="shared" si="27"/>
        <v/>
      </c>
      <c r="BA49" s="11" t="str">
        <f>IF(AZ49="","",(SUM(AZ$35:AZ49)))</f>
        <v/>
      </c>
      <c r="BB49" s="11" t="str">
        <f t="shared" si="10"/>
        <v/>
      </c>
      <c r="BC49" s="11" t="str">
        <f t="shared" si="11"/>
        <v/>
      </c>
      <c r="BE49" s="11">
        <v>15</v>
      </c>
      <c r="BF49" s="11" t="str">
        <f t="shared" si="28"/>
        <v/>
      </c>
      <c r="BG49" s="11" t="str">
        <f t="shared" si="29"/>
        <v/>
      </c>
      <c r="BH49" s="11" t="str">
        <f t="shared" si="30"/>
        <v/>
      </c>
    </row>
    <row r="50" spans="2:60" x14ac:dyDescent="0.25">
      <c r="T50" s="11" t="str">
        <f t="shared" si="12"/>
        <v/>
      </c>
      <c r="U50" s="11" t="str">
        <f>IF(T50="","",(SUM(T$35:T50)))</f>
        <v/>
      </c>
      <c r="V50" s="11" t="str">
        <f>IF(H35="","",H35)</f>
        <v/>
      </c>
      <c r="W50" s="11" t="str">
        <f>IF(H35="","",$H$33)</f>
        <v/>
      </c>
      <c r="X50" s="11" t="str">
        <f>IF(H35="","",J35)</f>
        <v/>
      </c>
      <c r="Y50" s="11" t="str">
        <f t="shared" si="34"/>
        <v/>
      </c>
      <c r="Z50" s="11" t="str">
        <f>IF(Y50="","",SUM(Y$35:Y50))</f>
        <v/>
      </c>
      <c r="AA50" s="11" t="str">
        <f t="shared" si="16"/>
        <v/>
      </c>
      <c r="AB50" s="11" t="str">
        <f>IF(AA50="","",SUM(AA$35:AA50))</f>
        <v/>
      </c>
      <c r="AD50" s="11">
        <v>16</v>
      </c>
      <c r="AE50" s="11" t="str">
        <f t="shared" si="35"/>
        <v/>
      </c>
      <c r="AF50" s="11" t="str">
        <f>VLOOKUP(AE50,$U$35:$W$64,2,FALSE)</f>
        <v/>
      </c>
      <c r="AG50" s="11" t="str">
        <f t="shared" si="18"/>
        <v/>
      </c>
      <c r="AH50" s="11" t="str">
        <f t="shared" si="19"/>
        <v/>
      </c>
      <c r="AZ50" s="11" t="str">
        <f t="shared" si="27"/>
        <v/>
      </c>
      <c r="BA50" s="11" t="str">
        <f>IF(AZ50="","",(SUM(AZ$35:AZ50)))</f>
        <v/>
      </c>
      <c r="BB50" s="11" t="str">
        <f t="shared" ref="BB50:BB64" si="36">IF(H35="","",H35)</f>
        <v/>
      </c>
      <c r="BC50" s="11" t="str">
        <f t="shared" ref="BC50:BC64" si="37">IF(H35="","",$H$33)</f>
        <v/>
      </c>
      <c r="BE50" s="11">
        <v>16</v>
      </c>
      <c r="BF50" s="11" t="str">
        <f t="shared" si="28"/>
        <v/>
      </c>
      <c r="BG50" s="11" t="str">
        <f t="shared" si="29"/>
        <v/>
      </c>
      <c r="BH50" s="11" t="str">
        <f t="shared" si="30"/>
        <v/>
      </c>
    </row>
    <row r="51" spans="2:60" x14ac:dyDescent="0.25">
      <c r="T51" s="11" t="str">
        <f t="shared" si="12"/>
        <v/>
      </c>
      <c r="U51" s="11" t="str">
        <f>IF(T51="","",(SUM(T$35:T51)))</f>
        <v/>
      </c>
      <c r="V51" s="11" t="str">
        <f t="shared" ref="V51:V64" si="38">IF(H36="","",H36)</f>
        <v/>
      </c>
      <c r="W51" s="11" t="str">
        <f t="shared" ref="W51:W64" si="39">IF(H36="","",$H$33)</f>
        <v/>
      </c>
      <c r="X51" s="11" t="str">
        <f t="shared" ref="X51:X64" si="40">IF(H36="","",J36)</f>
        <v/>
      </c>
      <c r="Y51" s="11" t="str">
        <f t="shared" si="34"/>
        <v/>
      </c>
      <c r="Z51" s="11" t="str">
        <f>IF(Y51="","",SUM(Y$35:Y51))</f>
        <v/>
      </c>
      <c r="AA51" s="11" t="str">
        <f t="shared" si="16"/>
        <v/>
      </c>
      <c r="AB51" s="11" t="str">
        <f>IF(AA51="","",SUM(AA$35:AA51))</f>
        <v/>
      </c>
      <c r="AD51" s="11">
        <v>17</v>
      </c>
      <c r="AE51" s="11" t="str">
        <f t="shared" si="35"/>
        <v/>
      </c>
      <c r="AF51" s="11" t="str">
        <f t="shared" si="17"/>
        <v/>
      </c>
      <c r="AG51" s="11" t="str">
        <f t="shared" si="18"/>
        <v/>
      </c>
      <c r="AH51" s="11" t="str">
        <f t="shared" si="19"/>
        <v/>
      </c>
      <c r="AZ51" s="11" t="str">
        <f t="shared" si="27"/>
        <v/>
      </c>
      <c r="BA51" s="11" t="str">
        <f>IF(AZ51="","",(SUM(AZ$35:AZ51)))</f>
        <v/>
      </c>
      <c r="BB51" s="11" t="str">
        <f t="shared" si="36"/>
        <v/>
      </c>
      <c r="BC51" s="11" t="str">
        <f t="shared" si="37"/>
        <v/>
      </c>
      <c r="BE51" s="11">
        <v>17</v>
      </c>
      <c r="BF51" s="11" t="str">
        <f t="shared" si="28"/>
        <v/>
      </c>
      <c r="BG51" s="11" t="str">
        <f t="shared" si="29"/>
        <v/>
      </c>
      <c r="BH51" s="11" t="str">
        <f t="shared" si="30"/>
        <v/>
      </c>
    </row>
    <row r="52" spans="2:60" x14ac:dyDescent="0.25">
      <c r="T52" s="11" t="str">
        <f t="shared" si="12"/>
        <v/>
      </c>
      <c r="U52" s="11" t="str">
        <f>IF(T52="","",(SUM(T$35:T52)))</f>
        <v/>
      </c>
      <c r="V52" s="11" t="str">
        <f t="shared" si="38"/>
        <v/>
      </c>
      <c r="W52" s="11" t="str">
        <f t="shared" si="39"/>
        <v/>
      </c>
      <c r="X52" s="11" t="str">
        <f t="shared" si="40"/>
        <v/>
      </c>
      <c r="Y52" s="11" t="str">
        <f t="shared" si="34"/>
        <v/>
      </c>
      <c r="Z52" s="11" t="str">
        <f>IF(Y52="","",SUM(Y$35:Y52))</f>
        <v/>
      </c>
      <c r="AA52" s="11" t="str">
        <f t="shared" si="16"/>
        <v/>
      </c>
      <c r="AB52" s="11" t="str">
        <f>IF(AA52="","",SUM(AA$35:AA52))</f>
        <v/>
      </c>
      <c r="AD52" s="11">
        <v>18</v>
      </c>
      <c r="AE52" s="11" t="str">
        <f t="shared" si="35"/>
        <v/>
      </c>
      <c r="AF52" s="11" t="str">
        <f t="shared" si="17"/>
        <v/>
      </c>
      <c r="AG52" s="11" t="str">
        <f t="shared" si="18"/>
        <v/>
      </c>
      <c r="AH52" s="11" t="str">
        <f t="shared" si="19"/>
        <v/>
      </c>
      <c r="AZ52" s="11" t="str">
        <f t="shared" si="27"/>
        <v/>
      </c>
      <c r="BA52" s="11" t="str">
        <f>IF(AZ52="","",(SUM(AZ$35:AZ52)))</f>
        <v/>
      </c>
      <c r="BB52" s="11" t="str">
        <f t="shared" si="36"/>
        <v/>
      </c>
      <c r="BC52" s="11" t="str">
        <f t="shared" si="37"/>
        <v/>
      </c>
      <c r="BE52" s="11">
        <v>18</v>
      </c>
      <c r="BF52" s="11" t="str">
        <f t="shared" si="28"/>
        <v/>
      </c>
      <c r="BG52" s="11" t="str">
        <f t="shared" si="29"/>
        <v/>
      </c>
      <c r="BH52" s="11" t="str">
        <f t="shared" si="30"/>
        <v/>
      </c>
    </row>
    <row r="53" spans="2:60" x14ac:dyDescent="0.25">
      <c r="T53" s="11" t="str">
        <f t="shared" si="12"/>
        <v/>
      </c>
      <c r="U53" s="11" t="str">
        <f>IF(T53="","",(SUM(T$35:T53)))</f>
        <v/>
      </c>
      <c r="V53" s="11" t="str">
        <f t="shared" si="38"/>
        <v/>
      </c>
      <c r="W53" s="11" t="str">
        <f t="shared" si="39"/>
        <v/>
      </c>
      <c r="X53" s="11" t="str">
        <f t="shared" si="40"/>
        <v/>
      </c>
      <c r="Y53" s="11" t="str">
        <f t="shared" si="34"/>
        <v/>
      </c>
      <c r="Z53" s="11" t="str">
        <f>IF(Y53="","",SUM(Y$35:Y53))</f>
        <v/>
      </c>
      <c r="AA53" s="11" t="str">
        <f t="shared" si="16"/>
        <v/>
      </c>
      <c r="AB53" s="11" t="str">
        <f>IF(AA53="","",SUM(AA$35:AA53))</f>
        <v/>
      </c>
      <c r="AD53" s="11">
        <v>19</v>
      </c>
      <c r="AE53" s="11" t="str">
        <f t="shared" si="35"/>
        <v/>
      </c>
      <c r="AF53" s="11" t="str">
        <f t="shared" si="17"/>
        <v/>
      </c>
      <c r="AG53" s="11" t="str">
        <f t="shared" si="18"/>
        <v/>
      </c>
      <c r="AH53" s="11" t="str">
        <f t="shared" si="19"/>
        <v/>
      </c>
      <c r="AZ53" s="11" t="str">
        <f t="shared" si="27"/>
        <v/>
      </c>
      <c r="BA53" s="11" t="str">
        <f>IF(AZ53="","",(SUM(AZ$35:AZ53)))</f>
        <v/>
      </c>
      <c r="BB53" s="11" t="str">
        <f t="shared" si="36"/>
        <v/>
      </c>
      <c r="BC53" s="11" t="str">
        <f t="shared" si="37"/>
        <v/>
      </c>
      <c r="BE53" s="11">
        <v>19</v>
      </c>
      <c r="BF53" s="11" t="str">
        <f t="shared" si="28"/>
        <v/>
      </c>
      <c r="BG53" s="11" t="str">
        <f t="shared" si="29"/>
        <v/>
      </c>
      <c r="BH53" s="11" t="str">
        <f t="shared" si="30"/>
        <v/>
      </c>
    </row>
    <row r="54" spans="2:60" x14ac:dyDescent="0.25">
      <c r="T54" s="11" t="str">
        <f t="shared" si="12"/>
        <v/>
      </c>
      <c r="U54" s="11" t="str">
        <f>IF(T54="","",(SUM(T$35:T54)))</f>
        <v/>
      </c>
      <c r="V54" s="11" t="str">
        <f t="shared" si="38"/>
        <v/>
      </c>
      <c r="W54" s="11" t="str">
        <f t="shared" si="39"/>
        <v/>
      </c>
      <c r="X54" s="11" t="str">
        <f t="shared" si="40"/>
        <v/>
      </c>
      <c r="Y54" s="11" t="str">
        <f t="shared" si="34"/>
        <v/>
      </c>
      <c r="Z54" s="11" t="str">
        <f>IF(Y54="","",SUM(Y$35:Y54))</f>
        <v/>
      </c>
      <c r="AA54" s="11" t="str">
        <f t="shared" si="16"/>
        <v/>
      </c>
      <c r="AB54" s="11" t="str">
        <f>IF(AA54="","",SUM(AA$35:AA54))</f>
        <v/>
      </c>
      <c r="AD54" s="11">
        <v>20</v>
      </c>
      <c r="AE54" s="11" t="str">
        <f t="shared" si="35"/>
        <v/>
      </c>
      <c r="AF54" s="11" t="str">
        <f t="shared" si="17"/>
        <v/>
      </c>
      <c r="AG54" s="11" t="str">
        <f t="shared" si="18"/>
        <v/>
      </c>
      <c r="AH54" s="11" t="str">
        <f t="shared" si="19"/>
        <v/>
      </c>
      <c r="AZ54" s="11" t="str">
        <f t="shared" si="27"/>
        <v/>
      </c>
      <c r="BA54" s="11" t="str">
        <f>IF(AZ54="","",(SUM(AZ$35:AZ54)))</f>
        <v/>
      </c>
      <c r="BB54" s="11" t="str">
        <f t="shared" si="36"/>
        <v/>
      </c>
      <c r="BC54" s="11" t="str">
        <f t="shared" si="37"/>
        <v/>
      </c>
      <c r="BE54" s="11">
        <v>20</v>
      </c>
      <c r="BF54" s="11" t="str">
        <f t="shared" si="28"/>
        <v/>
      </c>
      <c r="BG54" s="11" t="str">
        <f t="shared" si="29"/>
        <v/>
      </c>
      <c r="BH54" s="11" t="str">
        <f t="shared" si="30"/>
        <v/>
      </c>
    </row>
    <row r="55" spans="2:60" x14ac:dyDescent="0.25">
      <c r="T55" s="11" t="str">
        <f t="shared" si="12"/>
        <v/>
      </c>
      <c r="U55" s="11" t="str">
        <f>IF(T55="","",(SUM(T$35:T55)))</f>
        <v/>
      </c>
      <c r="V55" s="11" t="str">
        <f t="shared" si="38"/>
        <v/>
      </c>
      <c r="W55" s="11" t="str">
        <f t="shared" si="39"/>
        <v/>
      </c>
      <c r="X55" s="11" t="str">
        <f t="shared" si="40"/>
        <v/>
      </c>
      <c r="Y55" s="11" t="str">
        <f t="shared" si="34"/>
        <v/>
      </c>
      <c r="Z55" s="11" t="str">
        <f>IF(Y55="","",SUM(Y$35:Y55))</f>
        <v/>
      </c>
      <c r="AA55" s="11" t="str">
        <f t="shared" si="16"/>
        <v/>
      </c>
      <c r="AB55" s="11" t="str">
        <f>IF(AA55="","",SUM(AA$35:AA55))</f>
        <v/>
      </c>
      <c r="AD55" s="11">
        <v>21</v>
      </c>
      <c r="AE55" s="11" t="str">
        <f t="shared" si="35"/>
        <v/>
      </c>
      <c r="AF55" s="11" t="str">
        <f t="shared" si="17"/>
        <v/>
      </c>
      <c r="AG55" s="11" t="str">
        <f t="shared" si="18"/>
        <v/>
      </c>
      <c r="AH55" s="11" t="str">
        <f t="shared" si="19"/>
        <v/>
      </c>
      <c r="AZ55" s="11" t="str">
        <f t="shared" si="27"/>
        <v/>
      </c>
      <c r="BA55" s="11" t="str">
        <f>IF(AZ55="","",(SUM(AZ$35:AZ55)))</f>
        <v/>
      </c>
      <c r="BB55" s="11" t="str">
        <f t="shared" si="36"/>
        <v/>
      </c>
      <c r="BC55" s="11" t="str">
        <f t="shared" si="37"/>
        <v/>
      </c>
      <c r="BE55" s="11">
        <v>21</v>
      </c>
      <c r="BF55" s="11" t="str">
        <f t="shared" si="28"/>
        <v/>
      </c>
      <c r="BG55" s="11" t="str">
        <f t="shared" si="29"/>
        <v/>
      </c>
      <c r="BH55" s="11" t="str">
        <f t="shared" si="30"/>
        <v/>
      </c>
    </row>
    <row r="56" spans="2:60" x14ac:dyDescent="0.25">
      <c r="T56" s="11" t="str">
        <f t="shared" si="12"/>
        <v/>
      </c>
      <c r="U56" s="11" t="str">
        <f>IF(T56="","",(SUM(T$35:T56)))</f>
        <v/>
      </c>
      <c r="V56" s="11" t="str">
        <f t="shared" si="38"/>
        <v/>
      </c>
      <c r="W56" s="11" t="str">
        <f t="shared" si="39"/>
        <v/>
      </c>
      <c r="X56" s="11" t="str">
        <f t="shared" si="40"/>
        <v/>
      </c>
      <c r="Y56" s="11" t="str">
        <f t="shared" si="34"/>
        <v/>
      </c>
      <c r="Z56" s="11" t="str">
        <f>IF(Y56="","",SUM(Y$35:Y56))</f>
        <v/>
      </c>
      <c r="AA56" s="11" t="str">
        <f t="shared" si="16"/>
        <v/>
      </c>
      <c r="AB56" s="11" t="str">
        <f>IF(AA56="","",SUM(AA$35:AA56))</f>
        <v/>
      </c>
      <c r="AD56" s="11">
        <v>22</v>
      </c>
      <c r="AE56" s="11" t="str">
        <f t="shared" si="35"/>
        <v/>
      </c>
      <c r="AF56" s="11" t="str">
        <f t="shared" si="17"/>
        <v/>
      </c>
      <c r="AG56" s="11" t="str">
        <f t="shared" si="18"/>
        <v/>
      </c>
      <c r="AH56" s="11" t="str">
        <f t="shared" si="19"/>
        <v/>
      </c>
      <c r="AZ56" s="11" t="str">
        <f t="shared" si="27"/>
        <v/>
      </c>
      <c r="BA56" s="11" t="str">
        <f>IF(AZ56="","",(SUM(AZ$35:AZ56)))</f>
        <v/>
      </c>
      <c r="BB56" s="11" t="str">
        <f t="shared" si="36"/>
        <v/>
      </c>
      <c r="BC56" s="11" t="str">
        <f t="shared" si="37"/>
        <v/>
      </c>
      <c r="BE56" s="11">
        <v>22</v>
      </c>
      <c r="BF56" s="11" t="str">
        <f t="shared" si="28"/>
        <v/>
      </c>
      <c r="BG56" s="11" t="str">
        <f t="shared" si="29"/>
        <v/>
      </c>
      <c r="BH56" s="11" t="str">
        <f t="shared" si="30"/>
        <v/>
      </c>
    </row>
    <row r="57" spans="2:60" x14ac:dyDescent="0.25">
      <c r="T57" s="11" t="str">
        <f t="shared" si="12"/>
        <v/>
      </c>
      <c r="U57" s="11" t="str">
        <f>IF(T57="","",(SUM(T$35:T57)))</f>
        <v/>
      </c>
      <c r="V57" s="11" t="str">
        <f t="shared" si="38"/>
        <v/>
      </c>
      <c r="W57" s="11" t="str">
        <f t="shared" si="39"/>
        <v/>
      </c>
      <c r="X57" s="11" t="str">
        <f t="shared" si="40"/>
        <v/>
      </c>
      <c r="Y57" s="11" t="str">
        <f t="shared" si="34"/>
        <v/>
      </c>
      <c r="Z57" s="11" t="str">
        <f>IF(Y57="","",SUM(Y$35:Y57))</f>
        <v/>
      </c>
      <c r="AA57" s="11" t="str">
        <f t="shared" si="16"/>
        <v/>
      </c>
      <c r="AB57" s="11" t="str">
        <f>IF(AA57="","",SUM(AA$35:AA57))</f>
        <v/>
      </c>
      <c r="AD57" s="11">
        <v>23</v>
      </c>
      <c r="AE57" s="11" t="str">
        <f t="shared" si="35"/>
        <v/>
      </c>
      <c r="AF57" s="11" t="str">
        <f t="shared" si="17"/>
        <v/>
      </c>
      <c r="AG57" s="11" t="str">
        <f t="shared" si="18"/>
        <v/>
      </c>
      <c r="AH57" s="11" t="str">
        <f t="shared" si="19"/>
        <v/>
      </c>
      <c r="AZ57" s="11" t="str">
        <f t="shared" si="27"/>
        <v/>
      </c>
      <c r="BA57" s="11" t="str">
        <f>IF(AZ57="","",(SUM(AZ$35:AZ57)))</f>
        <v/>
      </c>
      <c r="BB57" s="11" t="str">
        <f t="shared" si="36"/>
        <v/>
      </c>
      <c r="BC57" s="11" t="str">
        <f t="shared" si="37"/>
        <v/>
      </c>
      <c r="BE57" s="11">
        <v>23</v>
      </c>
      <c r="BF57" s="11" t="str">
        <f t="shared" si="28"/>
        <v/>
      </c>
      <c r="BG57" s="11" t="str">
        <f t="shared" si="29"/>
        <v/>
      </c>
      <c r="BH57" s="11" t="str">
        <f t="shared" si="30"/>
        <v/>
      </c>
    </row>
    <row r="58" spans="2:60" x14ac:dyDescent="0.25">
      <c r="T58" s="11" t="str">
        <f t="shared" si="12"/>
        <v/>
      </c>
      <c r="U58" s="11" t="str">
        <f>IF(T58="","",(SUM(T$35:T58)))</f>
        <v/>
      </c>
      <c r="V58" s="11" t="str">
        <f t="shared" si="38"/>
        <v/>
      </c>
      <c r="W58" s="11" t="str">
        <f t="shared" si="39"/>
        <v/>
      </c>
      <c r="X58" s="11" t="str">
        <f t="shared" si="40"/>
        <v/>
      </c>
      <c r="Y58" s="11" t="str">
        <f t="shared" si="34"/>
        <v/>
      </c>
      <c r="Z58" s="11" t="str">
        <f>IF(Y58="","",SUM(Y$35:Y58))</f>
        <v/>
      </c>
      <c r="AA58" s="11" t="str">
        <f t="shared" si="16"/>
        <v/>
      </c>
      <c r="AB58" s="11" t="str">
        <f>IF(AA58="","",SUM(AA$35:AA58))</f>
        <v/>
      </c>
      <c r="AD58" s="11">
        <v>24</v>
      </c>
      <c r="AE58" s="11" t="str">
        <f t="shared" si="35"/>
        <v/>
      </c>
      <c r="AF58" s="11" t="str">
        <f t="shared" si="17"/>
        <v/>
      </c>
      <c r="AG58" s="11" t="str">
        <f t="shared" si="18"/>
        <v/>
      </c>
      <c r="AH58" s="11" t="str">
        <f t="shared" si="19"/>
        <v/>
      </c>
      <c r="AZ58" s="11" t="str">
        <f t="shared" si="27"/>
        <v/>
      </c>
      <c r="BA58" s="11" t="str">
        <f>IF(AZ58="","",(SUM(AZ$35:AZ58)))</f>
        <v/>
      </c>
      <c r="BB58" s="11" t="str">
        <f t="shared" si="36"/>
        <v/>
      </c>
      <c r="BC58" s="11" t="str">
        <f t="shared" si="37"/>
        <v/>
      </c>
      <c r="BE58" s="11">
        <v>24</v>
      </c>
      <c r="BF58" s="11" t="str">
        <f t="shared" si="28"/>
        <v/>
      </c>
      <c r="BG58" s="11" t="str">
        <f t="shared" si="29"/>
        <v/>
      </c>
      <c r="BH58" s="11" t="str">
        <f t="shared" si="30"/>
        <v/>
      </c>
    </row>
    <row r="59" spans="2:60" x14ac:dyDescent="0.25">
      <c r="T59" s="11" t="str">
        <f t="shared" si="12"/>
        <v/>
      </c>
      <c r="U59" s="11" t="str">
        <f>IF(T59="","",(SUM(T$35:T59)))</f>
        <v/>
      </c>
      <c r="V59" s="11" t="str">
        <f t="shared" si="38"/>
        <v/>
      </c>
      <c r="W59" s="11" t="str">
        <f t="shared" si="39"/>
        <v/>
      </c>
      <c r="X59" s="11" t="str">
        <f t="shared" si="40"/>
        <v/>
      </c>
      <c r="Y59" s="11" t="str">
        <f t="shared" si="34"/>
        <v/>
      </c>
      <c r="Z59" s="11" t="str">
        <f>IF(Y59="","",SUM(Y$35:Y59))</f>
        <v/>
      </c>
      <c r="AA59" s="11" t="str">
        <f t="shared" si="16"/>
        <v/>
      </c>
      <c r="AB59" s="11" t="str">
        <f>IF(AA59="","",SUM(AA$35:AA59))</f>
        <v/>
      </c>
      <c r="AD59" s="11">
        <v>25</v>
      </c>
      <c r="AE59" s="11" t="str">
        <f t="shared" si="35"/>
        <v/>
      </c>
      <c r="AF59" s="11" t="str">
        <f t="shared" si="17"/>
        <v/>
      </c>
      <c r="AG59" s="11" t="str">
        <f t="shared" si="18"/>
        <v/>
      </c>
      <c r="AH59" s="11" t="str">
        <f t="shared" si="19"/>
        <v/>
      </c>
      <c r="AZ59" s="11" t="str">
        <f t="shared" si="27"/>
        <v/>
      </c>
      <c r="BA59" s="11" t="str">
        <f>IF(AZ59="","",(SUM(AZ$35:AZ59)))</f>
        <v/>
      </c>
      <c r="BB59" s="11" t="str">
        <f t="shared" si="36"/>
        <v/>
      </c>
      <c r="BC59" s="11" t="str">
        <f t="shared" si="37"/>
        <v/>
      </c>
      <c r="BE59" s="11">
        <v>25</v>
      </c>
      <c r="BF59" s="11" t="str">
        <f t="shared" si="28"/>
        <v/>
      </c>
      <c r="BG59" s="11" t="str">
        <f t="shared" si="29"/>
        <v/>
      </c>
      <c r="BH59" s="11" t="str">
        <f t="shared" si="30"/>
        <v/>
      </c>
    </row>
    <row r="60" spans="2:60" x14ac:dyDescent="0.25">
      <c r="T60" s="11" t="str">
        <f t="shared" si="12"/>
        <v/>
      </c>
      <c r="U60" s="11" t="str">
        <f>IF(T60="","",(SUM(T$35:T60)))</f>
        <v/>
      </c>
      <c r="V60" s="11" t="str">
        <f t="shared" si="38"/>
        <v/>
      </c>
      <c r="W60" s="11" t="str">
        <f t="shared" si="39"/>
        <v/>
      </c>
      <c r="X60" s="11" t="str">
        <f t="shared" si="40"/>
        <v/>
      </c>
      <c r="Y60" s="11" t="str">
        <f t="shared" si="34"/>
        <v/>
      </c>
      <c r="Z60" s="11" t="str">
        <f>IF(Y60="","",SUM(Y$35:Y60))</f>
        <v/>
      </c>
      <c r="AA60" s="11" t="str">
        <f t="shared" si="16"/>
        <v/>
      </c>
      <c r="AB60" s="11" t="str">
        <f>IF(AA60="","",SUM(AA$35:AA60))</f>
        <v/>
      </c>
      <c r="AD60" s="11">
        <v>26</v>
      </c>
      <c r="AE60" s="11" t="str">
        <f t="shared" si="35"/>
        <v/>
      </c>
      <c r="AF60" s="11" t="str">
        <f t="shared" si="17"/>
        <v/>
      </c>
      <c r="AG60" s="11" t="str">
        <f t="shared" si="18"/>
        <v/>
      </c>
      <c r="AH60" s="11" t="str">
        <f t="shared" si="19"/>
        <v/>
      </c>
      <c r="AZ60" s="11" t="str">
        <f t="shared" si="27"/>
        <v/>
      </c>
      <c r="BA60" s="11" t="str">
        <f>IF(AZ60="","",(SUM(AZ$35:AZ60)))</f>
        <v/>
      </c>
      <c r="BB60" s="11" t="str">
        <f t="shared" si="36"/>
        <v/>
      </c>
      <c r="BC60" s="11" t="str">
        <f t="shared" si="37"/>
        <v/>
      </c>
      <c r="BE60" s="11">
        <v>26</v>
      </c>
      <c r="BF60" s="11" t="str">
        <f t="shared" si="28"/>
        <v/>
      </c>
      <c r="BG60" s="11" t="str">
        <f t="shared" si="29"/>
        <v/>
      </c>
      <c r="BH60" s="11" t="str">
        <f t="shared" si="30"/>
        <v/>
      </c>
    </row>
    <row r="61" spans="2:60" x14ac:dyDescent="0.25">
      <c r="T61" s="11" t="str">
        <f t="shared" si="12"/>
        <v/>
      </c>
      <c r="U61" s="11" t="str">
        <f>IF(T61="","",(SUM(T$35:T61)))</f>
        <v/>
      </c>
      <c r="V61" s="11" t="str">
        <f t="shared" si="38"/>
        <v/>
      </c>
      <c r="W61" s="11" t="str">
        <f t="shared" si="39"/>
        <v/>
      </c>
      <c r="X61" s="11" t="str">
        <f t="shared" si="40"/>
        <v/>
      </c>
      <c r="Y61" s="11" t="str">
        <f t="shared" si="34"/>
        <v/>
      </c>
      <c r="Z61" s="11" t="str">
        <f>IF(Y61="","",SUM(Y$35:Y61))</f>
        <v/>
      </c>
      <c r="AA61" s="11" t="str">
        <f t="shared" si="16"/>
        <v/>
      </c>
      <c r="AB61" s="11" t="str">
        <f>IF(AA61="","",SUM(AA$35:AA61))</f>
        <v/>
      </c>
      <c r="AD61" s="11">
        <v>27</v>
      </c>
      <c r="AE61" s="11" t="str">
        <f t="shared" si="35"/>
        <v/>
      </c>
      <c r="AF61" s="11" t="str">
        <f t="shared" si="17"/>
        <v/>
      </c>
      <c r="AG61" s="11" t="str">
        <f t="shared" si="18"/>
        <v/>
      </c>
      <c r="AH61" s="11" t="str">
        <f t="shared" si="19"/>
        <v/>
      </c>
      <c r="AZ61" s="11" t="str">
        <f t="shared" si="27"/>
        <v/>
      </c>
      <c r="BA61" s="11" t="str">
        <f>IF(AZ61="","",(SUM(AZ$35:AZ61)))</f>
        <v/>
      </c>
      <c r="BB61" s="11" t="str">
        <f t="shared" si="36"/>
        <v/>
      </c>
      <c r="BC61" s="11" t="str">
        <f t="shared" si="37"/>
        <v/>
      </c>
      <c r="BE61" s="11">
        <v>27</v>
      </c>
      <c r="BF61" s="11" t="str">
        <f t="shared" si="28"/>
        <v/>
      </c>
      <c r="BG61" s="11" t="str">
        <f t="shared" si="29"/>
        <v/>
      </c>
      <c r="BH61" s="11" t="str">
        <f t="shared" si="30"/>
        <v/>
      </c>
    </row>
    <row r="62" spans="2:60" x14ac:dyDescent="0.25">
      <c r="T62" s="11" t="str">
        <f t="shared" si="12"/>
        <v/>
      </c>
      <c r="U62" s="11" t="str">
        <f>IF(T62="","",(SUM(T$35:T62)))</f>
        <v/>
      </c>
      <c r="V62" s="11" t="str">
        <f t="shared" si="38"/>
        <v/>
      </c>
      <c r="W62" s="11" t="str">
        <f t="shared" si="39"/>
        <v/>
      </c>
      <c r="X62" s="11" t="str">
        <f t="shared" si="40"/>
        <v/>
      </c>
      <c r="Y62" s="11" t="str">
        <f t="shared" si="34"/>
        <v/>
      </c>
      <c r="Z62" s="11" t="str">
        <f>IF(Y62="","",SUM(Y$35:Y62))</f>
        <v/>
      </c>
      <c r="AA62" s="11" t="str">
        <f t="shared" si="16"/>
        <v/>
      </c>
      <c r="AB62" s="11" t="str">
        <f>IF(AA62="","",SUM(AA$35:AA62))</f>
        <v/>
      </c>
      <c r="AD62" s="11">
        <v>28</v>
      </c>
      <c r="AE62" s="11" t="str">
        <f t="shared" si="35"/>
        <v/>
      </c>
      <c r="AF62" s="11" t="str">
        <f t="shared" si="17"/>
        <v/>
      </c>
      <c r="AG62" s="11" t="str">
        <f t="shared" si="18"/>
        <v/>
      </c>
      <c r="AH62" s="11" t="str">
        <f t="shared" si="19"/>
        <v/>
      </c>
      <c r="AZ62" s="11" t="str">
        <f t="shared" si="27"/>
        <v/>
      </c>
      <c r="BA62" s="11" t="str">
        <f>IF(AZ62="","",(SUM(AZ$35:AZ62)))</f>
        <v/>
      </c>
      <c r="BB62" s="11" t="str">
        <f t="shared" si="36"/>
        <v/>
      </c>
      <c r="BC62" s="11" t="str">
        <f t="shared" si="37"/>
        <v/>
      </c>
      <c r="BE62" s="11">
        <v>28</v>
      </c>
      <c r="BF62" s="11" t="str">
        <f t="shared" si="28"/>
        <v/>
      </c>
      <c r="BG62" s="11" t="str">
        <f t="shared" si="29"/>
        <v/>
      </c>
      <c r="BH62" s="11" t="str">
        <f t="shared" si="30"/>
        <v/>
      </c>
    </row>
    <row r="63" spans="2:60" x14ac:dyDescent="0.25">
      <c r="T63" s="11" t="str">
        <f t="shared" si="12"/>
        <v/>
      </c>
      <c r="U63" s="11" t="str">
        <f>IF(T63="","",(SUM(T$35:T63)))</f>
        <v/>
      </c>
      <c r="V63" s="11" t="str">
        <f t="shared" si="38"/>
        <v/>
      </c>
      <c r="W63" s="11" t="str">
        <f t="shared" si="39"/>
        <v/>
      </c>
      <c r="X63" s="11" t="str">
        <f t="shared" si="40"/>
        <v/>
      </c>
      <c r="Y63" s="11" t="str">
        <f t="shared" si="34"/>
        <v/>
      </c>
      <c r="Z63" s="11" t="str">
        <f>IF(Y63="","",SUM(Y$35:Y63))</f>
        <v/>
      </c>
      <c r="AA63" s="11" t="str">
        <f t="shared" si="16"/>
        <v/>
      </c>
      <c r="AB63" s="11" t="str">
        <f>IF(AA63="","",SUM(AA$35:AA63))</f>
        <v/>
      </c>
      <c r="AD63" s="11">
        <v>29</v>
      </c>
      <c r="AE63" s="11" t="str">
        <f t="shared" si="35"/>
        <v/>
      </c>
      <c r="AF63" s="11" t="str">
        <f t="shared" si="17"/>
        <v/>
      </c>
      <c r="AG63" s="11" t="str">
        <f t="shared" si="18"/>
        <v/>
      </c>
      <c r="AH63" s="11" t="str">
        <f t="shared" si="19"/>
        <v/>
      </c>
      <c r="AZ63" s="11" t="str">
        <f t="shared" si="27"/>
        <v/>
      </c>
      <c r="BA63" s="11" t="str">
        <f>IF(AZ63="","",(SUM(AZ$35:AZ63)))</f>
        <v/>
      </c>
      <c r="BB63" s="11" t="str">
        <f t="shared" si="36"/>
        <v/>
      </c>
      <c r="BC63" s="11" t="str">
        <f t="shared" si="37"/>
        <v/>
      </c>
      <c r="BE63" s="11">
        <v>29</v>
      </c>
      <c r="BF63" s="11" t="str">
        <f t="shared" si="28"/>
        <v/>
      </c>
      <c r="BG63" s="11" t="str">
        <f t="shared" si="29"/>
        <v/>
      </c>
      <c r="BH63" s="11" t="str">
        <f t="shared" si="30"/>
        <v/>
      </c>
    </row>
    <row r="64" spans="2:60" x14ac:dyDescent="0.25">
      <c r="T64" s="11" t="str">
        <f t="shared" si="12"/>
        <v/>
      </c>
      <c r="U64" s="11" t="str">
        <f>IF(T64="","",(SUM(T$35:T64)))</f>
        <v/>
      </c>
      <c r="V64" s="11" t="str">
        <f t="shared" si="38"/>
        <v/>
      </c>
      <c r="W64" s="11" t="str">
        <f t="shared" si="39"/>
        <v/>
      </c>
      <c r="X64" s="11" t="str">
        <f t="shared" si="40"/>
        <v/>
      </c>
      <c r="Y64" s="11" t="str">
        <f t="shared" si="34"/>
        <v/>
      </c>
      <c r="Z64" s="11" t="str">
        <f>IF(Y64="","",SUM(Y$35:Y64))</f>
        <v/>
      </c>
      <c r="AA64" s="11" t="str">
        <f t="shared" si="16"/>
        <v/>
      </c>
      <c r="AB64" s="11" t="str">
        <f>IF(AA64="","",SUM(AA$35:AA64))</f>
        <v/>
      </c>
      <c r="AD64" s="11">
        <v>30</v>
      </c>
      <c r="AE64" s="11" t="str">
        <f t="shared" si="35"/>
        <v/>
      </c>
      <c r="AF64" s="11" t="str">
        <f t="shared" si="17"/>
        <v/>
      </c>
      <c r="AG64" s="11" t="str">
        <f t="shared" si="18"/>
        <v/>
      </c>
      <c r="AH64" s="11" t="str">
        <f t="shared" si="19"/>
        <v/>
      </c>
      <c r="AZ64" s="11" t="str">
        <f t="shared" si="27"/>
        <v/>
      </c>
      <c r="BA64" s="11" t="str">
        <f>IF(AZ64="","",(SUM(AZ$35:AZ64)))</f>
        <v/>
      </c>
      <c r="BB64" s="11" t="str">
        <f t="shared" si="36"/>
        <v/>
      </c>
      <c r="BC64" s="11" t="str">
        <f t="shared" si="37"/>
        <v/>
      </c>
      <c r="BE64" s="11">
        <v>30</v>
      </c>
      <c r="BF64" s="11" t="str">
        <f t="shared" si="28"/>
        <v/>
      </c>
      <c r="BG64" s="11" t="str">
        <f t="shared" si="29"/>
        <v/>
      </c>
      <c r="BH64" s="11" t="str">
        <f t="shared" si="30"/>
        <v/>
      </c>
    </row>
    <row r="65" spans="30:60" x14ac:dyDescent="0.25">
      <c r="AZ65" s="11" t="str">
        <f t="shared" si="27"/>
        <v/>
      </c>
      <c r="BA65" s="11" t="str">
        <f>IF(AZ65="","",(SUM(AZ$35:AZ65)))</f>
        <v/>
      </c>
      <c r="BB65" s="11" t="str">
        <f t="shared" ref="BB65:BB79" si="41">IF(L35="","",L35)</f>
        <v/>
      </c>
      <c r="BC65" s="11" t="str">
        <f t="shared" ref="BC65:BC79" si="42">IF(L35="","",$L$33)</f>
        <v/>
      </c>
      <c r="BE65" s="11">
        <v>31</v>
      </c>
      <c r="BF65" s="11" t="str">
        <f t="shared" si="28"/>
        <v/>
      </c>
      <c r="BG65" s="11" t="str">
        <f t="shared" si="29"/>
        <v/>
      </c>
      <c r="BH65" s="11" t="str">
        <f t="shared" si="30"/>
        <v/>
      </c>
    </row>
    <row r="66" spans="30:60" x14ac:dyDescent="0.25">
      <c r="AZ66" s="11" t="str">
        <f t="shared" si="27"/>
        <v/>
      </c>
      <c r="BA66" s="11" t="str">
        <f>IF(AZ66="","",(SUM(AZ$35:AZ66)))</f>
        <v/>
      </c>
      <c r="BB66" s="11" t="str">
        <f t="shared" si="41"/>
        <v/>
      </c>
      <c r="BC66" s="11" t="str">
        <f t="shared" si="42"/>
        <v/>
      </c>
      <c r="BE66" s="11">
        <v>32</v>
      </c>
      <c r="BF66" s="11" t="str">
        <f t="shared" si="28"/>
        <v/>
      </c>
      <c r="BG66" s="11" t="str">
        <f t="shared" si="29"/>
        <v/>
      </c>
      <c r="BH66" s="11" t="str">
        <f t="shared" si="30"/>
        <v/>
      </c>
    </row>
    <row r="67" spans="30:60" x14ac:dyDescent="0.25">
      <c r="AZ67" s="11" t="str">
        <f t="shared" si="27"/>
        <v/>
      </c>
      <c r="BA67" s="11" t="str">
        <f>IF(AZ67="","",(SUM(AZ$35:AZ67)))</f>
        <v/>
      </c>
      <c r="BB67" s="11" t="str">
        <f t="shared" si="41"/>
        <v/>
      </c>
      <c r="BC67" s="11" t="str">
        <f t="shared" si="42"/>
        <v/>
      </c>
      <c r="BE67" s="11">
        <v>33</v>
      </c>
      <c r="BF67" s="11" t="str">
        <f t="shared" si="28"/>
        <v/>
      </c>
      <c r="BG67" s="11" t="str">
        <f t="shared" si="29"/>
        <v/>
      </c>
      <c r="BH67" s="11" t="str">
        <f t="shared" si="30"/>
        <v/>
      </c>
    </row>
    <row r="68" spans="30:60" x14ac:dyDescent="0.25">
      <c r="AD68" s="12" t="s">
        <v>55</v>
      </c>
      <c r="AE68" s="12"/>
      <c r="AF68" s="12"/>
      <c r="AG68" s="12"/>
      <c r="AH68" s="12"/>
      <c r="AT68" s="12" t="s">
        <v>62</v>
      </c>
      <c r="AU68" s="12"/>
      <c r="AV68" s="12"/>
      <c r="AW68" s="12"/>
      <c r="AX68" s="12"/>
      <c r="AZ68" s="11" t="str">
        <f t="shared" si="27"/>
        <v/>
      </c>
      <c r="BA68" s="11" t="str">
        <f>IF(AZ68="","",(SUM(AZ$35:AZ68)))</f>
        <v/>
      </c>
      <c r="BB68" s="11" t="str">
        <f t="shared" si="41"/>
        <v/>
      </c>
      <c r="BC68" s="11" t="str">
        <f t="shared" si="42"/>
        <v/>
      </c>
      <c r="BE68" s="11">
        <v>34</v>
      </c>
      <c r="BF68" s="11" t="str">
        <f t="shared" si="28"/>
        <v/>
      </c>
      <c r="BG68" s="11" t="str">
        <f t="shared" si="29"/>
        <v/>
      </c>
      <c r="BH68" s="11" t="str">
        <f t="shared" si="30"/>
        <v/>
      </c>
    </row>
    <row r="69" spans="30:60" x14ac:dyDescent="0.25">
      <c r="AD69" s="12"/>
      <c r="AE69" s="12"/>
      <c r="AF69" s="12"/>
      <c r="AG69" s="12"/>
      <c r="AH69" s="12"/>
      <c r="AT69" s="12"/>
      <c r="AU69" s="12"/>
      <c r="AV69" s="12"/>
      <c r="AW69" s="12"/>
      <c r="AX69" s="12"/>
      <c r="AZ69" s="11" t="str">
        <f t="shared" si="27"/>
        <v/>
      </c>
      <c r="BA69" s="11" t="str">
        <f>IF(AZ69="","",(SUM(AZ$35:AZ69)))</f>
        <v/>
      </c>
      <c r="BB69" s="11" t="str">
        <f t="shared" si="41"/>
        <v/>
      </c>
      <c r="BC69" s="11" t="str">
        <f t="shared" si="42"/>
        <v/>
      </c>
      <c r="BE69" s="11">
        <v>35</v>
      </c>
      <c r="BF69" s="11" t="str">
        <f t="shared" si="28"/>
        <v/>
      </c>
      <c r="BG69" s="11" t="str">
        <f t="shared" si="29"/>
        <v/>
      </c>
      <c r="BH69" s="11" t="str">
        <f t="shared" si="30"/>
        <v/>
      </c>
    </row>
    <row r="70" spans="30:60" x14ac:dyDescent="0.25">
      <c r="AD70" s="11">
        <v>1</v>
      </c>
      <c r="AE70" s="11" t="str">
        <f>IF(AD70&lt;=$Y$34,AD70,"")</f>
        <v/>
      </c>
      <c r="AF70" s="11" t="str">
        <f>IF(AE70="","",(LOOKUP(AE70,$Z$35:$Z$64,$V$35:$V$64)))</f>
        <v/>
      </c>
      <c r="AG70" s="11" t="str">
        <f>IF(AE70="","",(LOOKUP(AE70,$Z$35:$Z$64,$W$35:$W$64)))</f>
        <v/>
      </c>
      <c r="AH70" s="11" t="str">
        <f>IF(AE70="","",(LOOKUP(AE70,$Z$35:$Z$64,$X$35:$X$64)))</f>
        <v/>
      </c>
      <c r="AT70" s="11">
        <v>1</v>
      </c>
      <c r="AU70" s="11" t="str">
        <f>IF(AT70&lt;=$AO$34,AT70,"")</f>
        <v/>
      </c>
      <c r="AV70" s="11" t="str">
        <f>IF(AU70="","",(LOOKUP(AU70,$AP$35:$AP$49,$AL$35:$AL$49)))</f>
        <v/>
      </c>
      <c r="AW70" s="11" t="str">
        <f>IF(AU70="","",(LOOKUP(AU70,$AO$35:$AO$49,$AM$35:$AM$49)))</f>
        <v/>
      </c>
      <c r="AX70" s="11" t="str">
        <f>IF(AU70="","",(LOOKUP(AU70,$AO$35:$AO$49,$AN$35:$AN$49)))</f>
        <v/>
      </c>
      <c r="AZ70" s="11" t="str">
        <f t="shared" si="27"/>
        <v/>
      </c>
      <c r="BA70" s="11" t="str">
        <f>IF(AZ70="","",(SUM(AZ$35:AZ70)))</f>
        <v/>
      </c>
      <c r="BB70" s="11" t="str">
        <f t="shared" si="41"/>
        <v/>
      </c>
      <c r="BC70" s="11" t="str">
        <f t="shared" si="42"/>
        <v/>
      </c>
      <c r="BE70" s="11">
        <v>36</v>
      </c>
      <c r="BF70" s="11" t="str">
        <f t="shared" si="28"/>
        <v/>
      </c>
      <c r="BG70" s="11" t="str">
        <f t="shared" si="29"/>
        <v/>
      </c>
      <c r="BH70" s="11" t="str">
        <f t="shared" si="30"/>
        <v/>
      </c>
    </row>
    <row r="71" spans="30:60" x14ac:dyDescent="0.25">
      <c r="AD71" s="11">
        <v>2</v>
      </c>
      <c r="AE71" s="11" t="str">
        <f t="shared" ref="AE71:AE99" si="43">IF(AD71&lt;=$Y$34,AD71,"")</f>
        <v/>
      </c>
      <c r="AF71" s="11" t="str">
        <f t="shared" ref="AF71:AF99" si="44">IF(AE71="","",(LOOKUP(AE71,$Z$35:$Z$64,$V$35:$V$64)))</f>
        <v/>
      </c>
      <c r="AG71" s="11" t="str">
        <f t="shared" ref="AG71:AG99" si="45">IF(AE71="","",(LOOKUP(AE71,$Z$35:$Z$64,$W$35:$W$64)))</f>
        <v/>
      </c>
      <c r="AH71" s="11" t="str">
        <f t="shared" ref="AH71:AH99" si="46">IF(AE71="","",(LOOKUP(AE71,$Z$35:$Z$64,$X$35:$X$64)))</f>
        <v/>
      </c>
      <c r="AT71" s="11">
        <v>2</v>
      </c>
      <c r="AU71" s="11" t="str">
        <f>IF(AT71&lt;=$AO$34,AT71,"")</f>
        <v/>
      </c>
      <c r="AV71" s="11" t="str">
        <f t="shared" ref="AV71:AV84" si="47">IF(AU71="","",(LOOKUP(AU71,$AP$35:$AP$49,$AL$35:$AL$49)))</f>
        <v/>
      </c>
      <c r="AW71" s="11" t="str">
        <f t="shared" ref="AW71:AW81" si="48">IF(AU71="","",(LOOKUP(AU71,$AO$35:$AO$49,$AM$35:$AM$49)))</f>
        <v/>
      </c>
      <c r="AX71" s="11" t="str">
        <f t="shared" ref="AX71:AX81" si="49">IF(AU71="","",(LOOKUP(AU71,$AO$35:$AO$49,$AN$35:$AN$49)))</f>
        <v/>
      </c>
      <c r="AZ71" s="11" t="str">
        <f t="shared" si="27"/>
        <v/>
      </c>
      <c r="BA71" s="11" t="str">
        <f>IF(AZ71="","",(SUM(AZ$35:AZ71)))</f>
        <v/>
      </c>
      <c r="BB71" s="11" t="str">
        <f t="shared" si="41"/>
        <v/>
      </c>
      <c r="BC71" s="11" t="str">
        <f t="shared" si="42"/>
        <v/>
      </c>
      <c r="BE71" s="11">
        <v>37</v>
      </c>
      <c r="BF71" s="11" t="str">
        <f t="shared" si="28"/>
        <v/>
      </c>
      <c r="BG71" s="11" t="str">
        <f t="shared" si="29"/>
        <v/>
      </c>
      <c r="BH71" s="11" t="str">
        <f t="shared" si="30"/>
        <v/>
      </c>
    </row>
    <row r="72" spans="30:60" x14ac:dyDescent="0.25">
      <c r="AD72" s="11">
        <v>3</v>
      </c>
      <c r="AE72" s="11" t="str">
        <f t="shared" si="43"/>
        <v/>
      </c>
      <c r="AF72" s="11" t="str">
        <f t="shared" si="44"/>
        <v/>
      </c>
      <c r="AG72" s="11" t="str">
        <f t="shared" si="45"/>
        <v/>
      </c>
      <c r="AH72" s="11" t="str">
        <f t="shared" si="46"/>
        <v/>
      </c>
      <c r="AT72" s="11">
        <v>3</v>
      </c>
      <c r="AU72" s="11" t="str">
        <f t="shared" ref="AU72:AU84" si="50">IF(AT72&lt;=$AO$34,AT72,"")</f>
        <v/>
      </c>
      <c r="AV72" s="11" t="str">
        <f t="shared" si="47"/>
        <v/>
      </c>
      <c r="AW72" s="11" t="str">
        <f t="shared" si="48"/>
        <v/>
      </c>
      <c r="AX72" s="11" t="str">
        <f t="shared" si="49"/>
        <v/>
      </c>
      <c r="AZ72" s="11" t="str">
        <f t="shared" si="27"/>
        <v/>
      </c>
      <c r="BA72" s="11" t="str">
        <f>IF(AZ72="","",(SUM(AZ$35:AZ72)))</f>
        <v/>
      </c>
      <c r="BB72" s="11" t="str">
        <f t="shared" si="41"/>
        <v/>
      </c>
      <c r="BC72" s="11" t="str">
        <f t="shared" si="42"/>
        <v/>
      </c>
      <c r="BE72" s="11">
        <v>38</v>
      </c>
      <c r="BF72" s="11" t="str">
        <f t="shared" si="28"/>
        <v/>
      </c>
      <c r="BG72" s="11" t="str">
        <f t="shared" si="29"/>
        <v/>
      </c>
      <c r="BH72" s="11" t="str">
        <f t="shared" si="30"/>
        <v/>
      </c>
    </row>
    <row r="73" spans="30:60" x14ac:dyDescent="0.25">
      <c r="AD73" s="11">
        <v>4</v>
      </c>
      <c r="AE73" s="11" t="str">
        <f t="shared" si="43"/>
        <v/>
      </c>
      <c r="AF73" s="11" t="str">
        <f t="shared" si="44"/>
        <v/>
      </c>
      <c r="AG73" s="11" t="str">
        <f t="shared" si="45"/>
        <v/>
      </c>
      <c r="AH73" s="11" t="str">
        <f t="shared" si="46"/>
        <v/>
      </c>
      <c r="AT73" s="11">
        <v>4</v>
      </c>
      <c r="AU73" s="11" t="str">
        <f t="shared" si="50"/>
        <v/>
      </c>
      <c r="AV73" s="11" t="str">
        <f t="shared" si="47"/>
        <v/>
      </c>
      <c r="AW73" s="11" t="str">
        <f t="shared" si="48"/>
        <v/>
      </c>
      <c r="AX73" s="11" t="str">
        <f t="shared" si="49"/>
        <v/>
      </c>
      <c r="AZ73" s="11" t="str">
        <f t="shared" si="27"/>
        <v/>
      </c>
      <c r="BA73" s="11" t="str">
        <f>IF(AZ73="","",(SUM(AZ$35:AZ73)))</f>
        <v/>
      </c>
      <c r="BB73" s="11" t="str">
        <f t="shared" si="41"/>
        <v/>
      </c>
      <c r="BC73" s="11" t="str">
        <f t="shared" si="42"/>
        <v/>
      </c>
      <c r="BE73" s="11">
        <v>39</v>
      </c>
      <c r="BF73" s="11" t="str">
        <f t="shared" si="28"/>
        <v/>
      </c>
      <c r="BG73" s="11" t="str">
        <f t="shared" si="29"/>
        <v/>
      </c>
      <c r="BH73" s="11" t="str">
        <f t="shared" si="30"/>
        <v/>
      </c>
    </row>
    <row r="74" spans="30:60" x14ac:dyDescent="0.25">
      <c r="AD74" s="11">
        <v>5</v>
      </c>
      <c r="AE74" s="11" t="str">
        <f t="shared" si="43"/>
        <v/>
      </c>
      <c r="AF74" s="11" t="str">
        <f t="shared" si="44"/>
        <v/>
      </c>
      <c r="AG74" s="11" t="str">
        <f t="shared" si="45"/>
        <v/>
      </c>
      <c r="AH74" s="11" t="str">
        <f t="shared" si="46"/>
        <v/>
      </c>
      <c r="AT74" s="11">
        <v>5</v>
      </c>
      <c r="AU74" s="11" t="str">
        <f t="shared" si="50"/>
        <v/>
      </c>
      <c r="AV74" s="11" t="str">
        <f t="shared" si="47"/>
        <v/>
      </c>
      <c r="AW74" s="11" t="str">
        <f t="shared" si="48"/>
        <v/>
      </c>
      <c r="AX74" s="11" t="str">
        <f t="shared" si="49"/>
        <v/>
      </c>
      <c r="AZ74" s="11" t="str">
        <f t="shared" si="27"/>
        <v/>
      </c>
      <c r="BA74" s="11" t="str">
        <f>IF(AZ74="","",(SUM(AZ$35:AZ74)))</f>
        <v/>
      </c>
      <c r="BB74" s="11" t="str">
        <f t="shared" si="41"/>
        <v/>
      </c>
      <c r="BC74" s="11" t="str">
        <f t="shared" si="42"/>
        <v/>
      </c>
      <c r="BE74" s="11">
        <v>40</v>
      </c>
      <c r="BF74" s="11" t="str">
        <f t="shared" si="28"/>
        <v/>
      </c>
      <c r="BG74" s="11" t="str">
        <f t="shared" si="29"/>
        <v/>
      </c>
      <c r="BH74" s="11" t="str">
        <f t="shared" si="30"/>
        <v/>
      </c>
    </row>
    <row r="75" spans="30:60" x14ac:dyDescent="0.25">
      <c r="AD75" s="11">
        <v>6</v>
      </c>
      <c r="AE75" s="11" t="str">
        <f t="shared" si="43"/>
        <v/>
      </c>
      <c r="AF75" s="11" t="str">
        <f t="shared" si="44"/>
        <v/>
      </c>
      <c r="AG75" s="11" t="str">
        <f t="shared" si="45"/>
        <v/>
      </c>
      <c r="AH75" s="11" t="str">
        <f t="shared" si="46"/>
        <v/>
      </c>
      <c r="AT75" s="11">
        <v>6</v>
      </c>
      <c r="AU75" s="11" t="str">
        <f t="shared" si="50"/>
        <v/>
      </c>
      <c r="AV75" s="11" t="str">
        <f t="shared" si="47"/>
        <v/>
      </c>
      <c r="AW75" s="11" t="str">
        <f t="shared" si="48"/>
        <v/>
      </c>
      <c r="AX75" s="11" t="str">
        <f t="shared" si="49"/>
        <v/>
      </c>
      <c r="AZ75" s="11" t="str">
        <f t="shared" si="27"/>
        <v/>
      </c>
      <c r="BA75" s="11" t="str">
        <f>IF(AZ75="","",(SUM(AZ$35:AZ75)))</f>
        <v/>
      </c>
      <c r="BB75" s="11" t="str">
        <f t="shared" si="41"/>
        <v/>
      </c>
      <c r="BC75" s="11" t="str">
        <f t="shared" si="42"/>
        <v/>
      </c>
      <c r="BE75" s="11">
        <v>41</v>
      </c>
      <c r="BF75" s="11" t="str">
        <f t="shared" si="28"/>
        <v/>
      </c>
      <c r="BG75" s="11" t="str">
        <f t="shared" si="29"/>
        <v/>
      </c>
      <c r="BH75" s="11" t="str">
        <f t="shared" si="30"/>
        <v/>
      </c>
    </row>
    <row r="76" spans="30:60" x14ac:dyDescent="0.25">
      <c r="AD76" s="11">
        <v>7</v>
      </c>
      <c r="AE76" s="11" t="str">
        <f t="shared" si="43"/>
        <v/>
      </c>
      <c r="AF76" s="11" t="str">
        <f t="shared" si="44"/>
        <v/>
      </c>
      <c r="AG76" s="11" t="str">
        <f t="shared" si="45"/>
        <v/>
      </c>
      <c r="AH76" s="11" t="str">
        <f t="shared" si="46"/>
        <v/>
      </c>
      <c r="AT76" s="11">
        <v>7</v>
      </c>
      <c r="AU76" s="11" t="str">
        <f t="shared" si="50"/>
        <v/>
      </c>
      <c r="AV76" s="11" t="str">
        <f t="shared" si="47"/>
        <v/>
      </c>
      <c r="AW76" s="11" t="str">
        <f t="shared" si="48"/>
        <v/>
      </c>
      <c r="AX76" s="11" t="str">
        <f t="shared" si="49"/>
        <v/>
      </c>
      <c r="AZ76" s="11" t="str">
        <f t="shared" si="27"/>
        <v/>
      </c>
      <c r="BA76" s="11" t="str">
        <f>IF(AZ76="","",(SUM(AZ$35:AZ76)))</f>
        <v/>
      </c>
      <c r="BB76" s="11" t="str">
        <f t="shared" si="41"/>
        <v/>
      </c>
      <c r="BC76" s="11" t="str">
        <f t="shared" si="42"/>
        <v/>
      </c>
      <c r="BE76" s="11">
        <v>42</v>
      </c>
      <c r="BF76" s="11" t="str">
        <f t="shared" si="28"/>
        <v/>
      </c>
      <c r="BG76" s="11" t="str">
        <f t="shared" si="29"/>
        <v/>
      </c>
      <c r="BH76" s="11" t="str">
        <f t="shared" si="30"/>
        <v/>
      </c>
    </row>
    <row r="77" spans="30:60" x14ac:dyDescent="0.25">
      <c r="AD77" s="11">
        <v>8</v>
      </c>
      <c r="AE77" s="11" t="str">
        <f t="shared" si="43"/>
        <v/>
      </c>
      <c r="AF77" s="11" t="str">
        <f t="shared" si="44"/>
        <v/>
      </c>
      <c r="AG77" s="11" t="str">
        <f t="shared" si="45"/>
        <v/>
      </c>
      <c r="AH77" s="11" t="str">
        <f t="shared" si="46"/>
        <v/>
      </c>
      <c r="AT77" s="11">
        <v>8</v>
      </c>
      <c r="AU77" s="11" t="str">
        <f t="shared" si="50"/>
        <v/>
      </c>
      <c r="AV77" s="11" t="str">
        <f t="shared" si="47"/>
        <v/>
      </c>
      <c r="AW77" s="11" t="str">
        <f t="shared" si="48"/>
        <v/>
      </c>
      <c r="AX77" s="11" t="str">
        <f t="shared" si="49"/>
        <v/>
      </c>
      <c r="AZ77" s="11" t="str">
        <f t="shared" si="27"/>
        <v/>
      </c>
      <c r="BA77" s="11" t="str">
        <f>IF(AZ77="","",(SUM(AZ$35:AZ77)))</f>
        <v/>
      </c>
      <c r="BB77" s="11" t="str">
        <f t="shared" si="41"/>
        <v/>
      </c>
      <c r="BC77" s="11" t="str">
        <f t="shared" si="42"/>
        <v/>
      </c>
      <c r="BE77" s="11">
        <v>43</v>
      </c>
      <c r="BF77" s="11" t="str">
        <f t="shared" si="28"/>
        <v/>
      </c>
      <c r="BG77" s="11" t="str">
        <f t="shared" si="29"/>
        <v/>
      </c>
      <c r="BH77" s="11" t="str">
        <f t="shared" si="30"/>
        <v/>
      </c>
    </row>
    <row r="78" spans="30:60" x14ac:dyDescent="0.25">
      <c r="AD78" s="11">
        <v>9</v>
      </c>
      <c r="AE78" s="11" t="str">
        <f t="shared" si="43"/>
        <v/>
      </c>
      <c r="AF78" s="11" t="str">
        <f t="shared" si="44"/>
        <v/>
      </c>
      <c r="AG78" s="11" t="str">
        <f t="shared" si="45"/>
        <v/>
      </c>
      <c r="AH78" s="11" t="str">
        <f t="shared" si="46"/>
        <v/>
      </c>
      <c r="AT78" s="11">
        <v>9</v>
      </c>
      <c r="AU78" s="11" t="str">
        <f t="shared" si="50"/>
        <v/>
      </c>
      <c r="AV78" s="11" t="str">
        <f t="shared" si="47"/>
        <v/>
      </c>
      <c r="AW78" s="11" t="str">
        <f t="shared" si="48"/>
        <v/>
      </c>
      <c r="AX78" s="11" t="str">
        <f t="shared" si="49"/>
        <v/>
      </c>
      <c r="AZ78" s="11" t="str">
        <f t="shared" si="27"/>
        <v/>
      </c>
      <c r="BA78" s="11" t="str">
        <f>IF(AZ78="","",(SUM(AZ$35:AZ78)))</f>
        <v/>
      </c>
      <c r="BB78" s="11" t="str">
        <f t="shared" si="41"/>
        <v/>
      </c>
      <c r="BC78" s="11" t="str">
        <f t="shared" si="42"/>
        <v/>
      </c>
      <c r="BE78" s="11">
        <v>44</v>
      </c>
      <c r="BF78" s="11" t="str">
        <f t="shared" si="28"/>
        <v/>
      </c>
      <c r="BG78" s="11" t="str">
        <f t="shared" si="29"/>
        <v/>
      </c>
      <c r="BH78" s="11" t="str">
        <f t="shared" si="30"/>
        <v/>
      </c>
    </row>
    <row r="79" spans="30:60" x14ac:dyDescent="0.25">
      <c r="AD79" s="11">
        <v>10</v>
      </c>
      <c r="AE79" s="11" t="str">
        <f t="shared" si="43"/>
        <v/>
      </c>
      <c r="AF79" s="11" t="str">
        <f t="shared" si="44"/>
        <v/>
      </c>
      <c r="AG79" s="11" t="str">
        <f t="shared" si="45"/>
        <v/>
      </c>
      <c r="AH79" s="11" t="str">
        <f t="shared" si="46"/>
        <v/>
      </c>
      <c r="AT79" s="11">
        <v>10</v>
      </c>
      <c r="AU79" s="11" t="str">
        <f t="shared" si="50"/>
        <v/>
      </c>
      <c r="AV79" s="11" t="str">
        <f t="shared" si="47"/>
        <v/>
      </c>
      <c r="AW79" s="11" t="str">
        <f t="shared" si="48"/>
        <v/>
      </c>
      <c r="AX79" s="11" t="str">
        <f t="shared" si="49"/>
        <v/>
      </c>
      <c r="AZ79" s="11" t="str">
        <f t="shared" si="27"/>
        <v/>
      </c>
      <c r="BA79" s="11" t="str">
        <f>IF(AZ79="","",(SUM(AZ$35:AZ79)))</f>
        <v/>
      </c>
      <c r="BB79" s="11" t="str">
        <f t="shared" si="41"/>
        <v/>
      </c>
      <c r="BC79" s="11" t="str">
        <f t="shared" si="42"/>
        <v/>
      </c>
      <c r="BE79" s="11">
        <v>45</v>
      </c>
      <c r="BF79" s="11" t="str">
        <f t="shared" si="28"/>
        <v/>
      </c>
      <c r="BG79" s="11" t="str">
        <f t="shared" si="29"/>
        <v/>
      </c>
      <c r="BH79" s="11" t="str">
        <f t="shared" si="30"/>
        <v/>
      </c>
    </row>
    <row r="80" spans="30:60" x14ac:dyDescent="0.25">
      <c r="AD80" s="11">
        <v>11</v>
      </c>
      <c r="AE80" s="11" t="str">
        <f t="shared" si="43"/>
        <v/>
      </c>
      <c r="AF80" s="11" t="str">
        <f t="shared" si="44"/>
        <v/>
      </c>
      <c r="AG80" s="11" t="str">
        <f t="shared" si="45"/>
        <v/>
      </c>
      <c r="AH80" s="11" t="str">
        <f t="shared" si="46"/>
        <v/>
      </c>
      <c r="AT80" s="11">
        <v>11</v>
      </c>
      <c r="AU80" s="11" t="str">
        <f t="shared" si="50"/>
        <v/>
      </c>
      <c r="AV80" s="11" t="str">
        <f t="shared" si="47"/>
        <v/>
      </c>
      <c r="AW80" s="11" t="str">
        <f t="shared" si="48"/>
        <v/>
      </c>
      <c r="AX80" s="11" t="str">
        <f t="shared" si="49"/>
        <v/>
      </c>
    </row>
    <row r="81" spans="30:50" x14ac:dyDescent="0.25">
      <c r="AD81" s="11">
        <v>12</v>
      </c>
      <c r="AE81" s="11" t="str">
        <f t="shared" si="43"/>
        <v/>
      </c>
      <c r="AF81" s="11" t="str">
        <f t="shared" si="44"/>
        <v/>
      </c>
      <c r="AG81" s="11" t="str">
        <f t="shared" si="45"/>
        <v/>
      </c>
      <c r="AH81" s="11" t="str">
        <f t="shared" si="46"/>
        <v/>
      </c>
      <c r="AT81" s="11">
        <v>12</v>
      </c>
      <c r="AU81" s="11" t="str">
        <f t="shared" si="50"/>
        <v/>
      </c>
      <c r="AV81" s="11" t="str">
        <f t="shared" si="47"/>
        <v/>
      </c>
      <c r="AW81" s="11" t="str">
        <f t="shared" si="48"/>
        <v/>
      </c>
      <c r="AX81" s="11" t="str">
        <f t="shared" si="49"/>
        <v/>
      </c>
    </row>
    <row r="82" spans="30:50" x14ac:dyDescent="0.25">
      <c r="AD82" s="11">
        <v>13</v>
      </c>
      <c r="AE82" s="11" t="str">
        <f t="shared" si="43"/>
        <v/>
      </c>
      <c r="AF82" s="11" t="str">
        <f t="shared" si="44"/>
        <v/>
      </c>
      <c r="AG82" s="11" t="str">
        <f t="shared" si="45"/>
        <v/>
      </c>
      <c r="AH82" s="11" t="str">
        <f t="shared" si="46"/>
        <v/>
      </c>
      <c r="AT82" s="11">
        <v>13</v>
      </c>
      <c r="AU82" s="11" t="str">
        <f t="shared" si="50"/>
        <v/>
      </c>
      <c r="AV82" s="11" t="str">
        <f t="shared" si="47"/>
        <v/>
      </c>
      <c r="AW82" s="11" t="str">
        <f t="shared" ref="AW82:AW84" si="51">IF(AU82="","",(LOOKUP(AU82,$AK$35:$AK$49,$AM$35:$AM$49)))</f>
        <v/>
      </c>
      <c r="AX82" s="11" t="str">
        <f t="shared" ref="AX82:AX84" si="52">IF(AU82="","",(LOOKUP(AU82,$AK$35:$AK$49,$AN$35:$AN$49)))</f>
        <v/>
      </c>
    </row>
    <row r="83" spans="30:50" x14ac:dyDescent="0.25">
      <c r="AD83" s="11">
        <v>14</v>
      </c>
      <c r="AE83" s="11" t="str">
        <f t="shared" si="43"/>
        <v/>
      </c>
      <c r="AF83" s="11" t="str">
        <f t="shared" si="44"/>
        <v/>
      </c>
      <c r="AG83" s="11" t="str">
        <f t="shared" si="45"/>
        <v/>
      </c>
      <c r="AH83" s="11" t="str">
        <f t="shared" si="46"/>
        <v/>
      </c>
      <c r="AT83" s="11">
        <v>14</v>
      </c>
      <c r="AU83" s="11" t="str">
        <f t="shared" si="50"/>
        <v/>
      </c>
      <c r="AV83" s="11" t="str">
        <f t="shared" si="47"/>
        <v/>
      </c>
      <c r="AW83" s="11" t="str">
        <f t="shared" si="51"/>
        <v/>
      </c>
      <c r="AX83" s="11" t="str">
        <f t="shared" si="52"/>
        <v/>
      </c>
    </row>
    <row r="84" spans="30:50" x14ac:dyDescent="0.25">
      <c r="AD84" s="11">
        <v>15</v>
      </c>
      <c r="AE84" s="11" t="str">
        <f t="shared" si="43"/>
        <v/>
      </c>
      <c r="AF84" s="11" t="str">
        <f t="shared" si="44"/>
        <v/>
      </c>
      <c r="AG84" s="11" t="str">
        <f t="shared" si="45"/>
        <v/>
      </c>
      <c r="AH84" s="11" t="str">
        <f t="shared" si="46"/>
        <v/>
      </c>
      <c r="AT84" s="11">
        <v>15</v>
      </c>
      <c r="AU84" s="11" t="str">
        <f t="shared" si="50"/>
        <v/>
      </c>
      <c r="AV84" s="11" t="str">
        <f t="shared" si="47"/>
        <v/>
      </c>
      <c r="AW84" s="11" t="str">
        <f t="shared" si="51"/>
        <v/>
      </c>
      <c r="AX84" s="11" t="str">
        <f t="shared" si="52"/>
        <v/>
      </c>
    </row>
    <row r="85" spans="30:50" x14ac:dyDescent="0.25">
      <c r="AD85" s="11">
        <v>16</v>
      </c>
      <c r="AE85" s="11" t="str">
        <f t="shared" si="43"/>
        <v/>
      </c>
      <c r="AF85" s="11" t="str">
        <f t="shared" si="44"/>
        <v/>
      </c>
      <c r="AG85" s="11" t="str">
        <f t="shared" si="45"/>
        <v/>
      </c>
      <c r="AH85" s="11" t="str">
        <f t="shared" si="46"/>
        <v/>
      </c>
    </row>
    <row r="86" spans="30:50" x14ac:dyDescent="0.25">
      <c r="AD86" s="11">
        <v>17</v>
      </c>
      <c r="AE86" s="11" t="str">
        <f t="shared" si="43"/>
        <v/>
      </c>
      <c r="AF86" s="11" t="str">
        <f t="shared" si="44"/>
        <v/>
      </c>
      <c r="AG86" s="11" t="str">
        <f t="shared" si="45"/>
        <v/>
      </c>
      <c r="AH86" s="11" t="str">
        <f t="shared" si="46"/>
        <v/>
      </c>
    </row>
    <row r="87" spans="30:50" x14ac:dyDescent="0.25">
      <c r="AD87" s="11">
        <v>18</v>
      </c>
      <c r="AE87" s="11" t="str">
        <f t="shared" si="43"/>
        <v/>
      </c>
      <c r="AF87" s="11" t="str">
        <f t="shared" si="44"/>
        <v/>
      </c>
      <c r="AG87" s="11" t="str">
        <f t="shared" si="45"/>
        <v/>
      </c>
      <c r="AH87" s="11" t="str">
        <f t="shared" si="46"/>
        <v/>
      </c>
    </row>
    <row r="88" spans="30:50" x14ac:dyDescent="0.25">
      <c r="AD88" s="11">
        <v>19</v>
      </c>
      <c r="AE88" s="11" t="str">
        <f t="shared" si="43"/>
        <v/>
      </c>
      <c r="AF88" s="11" t="str">
        <f t="shared" si="44"/>
        <v/>
      </c>
      <c r="AG88" s="11" t="str">
        <f t="shared" si="45"/>
        <v/>
      </c>
      <c r="AH88" s="11" t="str">
        <f t="shared" si="46"/>
        <v/>
      </c>
    </row>
    <row r="89" spans="30:50" x14ac:dyDescent="0.25">
      <c r="AD89" s="11">
        <v>20</v>
      </c>
      <c r="AE89" s="11" t="str">
        <f t="shared" si="43"/>
        <v/>
      </c>
      <c r="AF89" s="11" t="str">
        <f t="shared" si="44"/>
        <v/>
      </c>
      <c r="AG89" s="11" t="str">
        <f t="shared" si="45"/>
        <v/>
      </c>
      <c r="AH89" s="11" t="str">
        <f t="shared" si="46"/>
        <v/>
      </c>
    </row>
    <row r="90" spans="30:50" x14ac:dyDescent="0.25">
      <c r="AD90" s="11">
        <v>21</v>
      </c>
      <c r="AE90" s="11" t="str">
        <f t="shared" si="43"/>
        <v/>
      </c>
      <c r="AF90" s="11" t="str">
        <f t="shared" si="44"/>
        <v/>
      </c>
      <c r="AG90" s="11" t="str">
        <f t="shared" si="45"/>
        <v/>
      </c>
      <c r="AH90" s="11" t="str">
        <f t="shared" si="46"/>
        <v/>
      </c>
    </row>
    <row r="91" spans="30:50" x14ac:dyDescent="0.25">
      <c r="AD91" s="11">
        <v>22</v>
      </c>
      <c r="AE91" s="11" t="str">
        <f t="shared" si="43"/>
        <v/>
      </c>
      <c r="AF91" s="11" t="str">
        <f t="shared" si="44"/>
        <v/>
      </c>
      <c r="AG91" s="11" t="str">
        <f t="shared" si="45"/>
        <v/>
      </c>
      <c r="AH91" s="11" t="str">
        <f t="shared" si="46"/>
        <v/>
      </c>
    </row>
    <row r="92" spans="30:50" x14ac:dyDescent="0.25">
      <c r="AD92" s="11">
        <v>23</v>
      </c>
      <c r="AE92" s="11" t="str">
        <f t="shared" si="43"/>
        <v/>
      </c>
      <c r="AF92" s="11" t="str">
        <f t="shared" si="44"/>
        <v/>
      </c>
      <c r="AG92" s="11" t="str">
        <f t="shared" si="45"/>
        <v/>
      </c>
      <c r="AH92" s="11" t="str">
        <f t="shared" si="46"/>
        <v/>
      </c>
    </row>
    <row r="93" spans="30:50" x14ac:dyDescent="0.25">
      <c r="AD93" s="11">
        <v>24</v>
      </c>
      <c r="AE93" s="11" t="str">
        <f t="shared" si="43"/>
        <v/>
      </c>
      <c r="AF93" s="11" t="str">
        <f t="shared" si="44"/>
        <v/>
      </c>
      <c r="AG93" s="11" t="str">
        <f t="shared" si="45"/>
        <v/>
      </c>
      <c r="AH93" s="11" t="str">
        <f t="shared" si="46"/>
        <v/>
      </c>
    </row>
    <row r="94" spans="30:50" x14ac:dyDescent="0.25">
      <c r="AD94" s="11">
        <v>25</v>
      </c>
      <c r="AE94" s="11" t="str">
        <f t="shared" si="43"/>
        <v/>
      </c>
      <c r="AF94" s="11" t="str">
        <f t="shared" si="44"/>
        <v/>
      </c>
      <c r="AG94" s="11" t="str">
        <f t="shared" si="45"/>
        <v/>
      </c>
      <c r="AH94" s="11" t="str">
        <f t="shared" si="46"/>
        <v/>
      </c>
    </row>
    <row r="95" spans="30:50" x14ac:dyDescent="0.25">
      <c r="AD95" s="11">
        <v>26</v>
      </c>
      <c r="AE95" s="11" t="str">
        <f t="shared" si="43"/>
        <v/>
      </c>
      <c r="AF95" s="11" t="str">
        <f t="shared" si="44"/>
        <v/>
      </c>
      <c r="AG95" s="11" t="str">
        <f t="shared" si="45"/>
        <v/>
      </c>
      <c r="AH95" s="11" t="str">
        <f t="shared" si="46"/>
        <v/>
      </c>
    </row>
    <row r="96" spans="30:50" x14ac:dyDescent="0.25">
      <c r="AD96" s="11">
        <v>27</v>
      </c>
      <c r="AE96" s="11" t="str">
        <f t="shared" si="43"/>
        <v/>
      </c>
      <c r="AF96" s="11" t="str">
        <f t="shared" si="44"/>
        <v/>
      </c>
      <c r="AG96" s="11" t="str">
        <f t="shared" si="45"/>
        <v/>
      </c>
      <c r="AH96" s="11" t="str">
        <f t="shared" si="46"/>
        <v/>
      </c>
    </row>
    <row r="97" spans="30:50" x14ac:dyDescent="0.25">
      <c r="AD97" s="11">
        <v>28</v>
      </c>
      <c r="AE97" s="11" t="str">
        <f t="shared" si="43"/>
        <v/>
      </c>
      <c r="AF97" s="11" t="str">
        <f t="shared" si="44"/>
        <v/>
      </c>
      <c r="AG97" s="11" t="str">
        <f t="shared" si="45"/>
        <v/>
      </c>
      <c r="AH97" s="11" t="str">
        <f t="shared" si="46"/>
        <v/>
      </c>
    </row>
    <row r="98" spans="30:50" x14ac:dyDescent="0.25">
      <c r="AD98" s="11">
        <v>29</v>
      </c>
      <c r="AE98" s="11" t="str">
        <f t="shared" si="43"/>
        <v/>
      </c>
      <c r="AF98" s="11" t="str">
        <f t="shared" si="44"/>
        <v/>
      </c>
      <c r="AG98" s="11" t="str">
        <f t="shared" si="45"/>
        <v/>
      </c>
      <c r="AH98" s="11" t="str">
        <f t="shared" si="46"/>
        <v/>
      </c>
    </row>
    <row r="99" spans="30:50" x14ac:dyDescent="0.25">
      <c r="AD99" s="11">
        <v>30</v>
      </c>
      <c r="AE99" s="11" t="str">
        <f t="shared" si="43"/>
        <v/>
      </c>
      <c r="AF99" s="11" t="str">
        <f t="shared" si="44"/>
        <v/>
      </c>
      <c r="AG99" s="11" t="str">
        <f t="shared" si="45"/>
        <v/>
      </c>
      <c r="AH99" s="11" t="str">
        <f t="shared" si="46"/>
        <v/>
      </c>
    </row>
    <row r="102" spans="30:50" x14ac:dyDescent="0.25">
      <c r="AD102" s="12" t="s">
        <v>61</v>
      </c>
      <c r="AE102" s="12"/>
      <c r="AF102" s="12"/>
      <c r="AG102" s="12"/>
      <c r="AH102" s="12"/>
      <c r="AT102" s="12" t="s">
        <v>63</v>
      </c>
      <c r="AU102" s="12"/>
      <c r="AV102" s="12"/>
      <c r="AW102" s="12"/>
      <c r="AX102" s="12"/>
    </row>
    <row r="103" spans="30:50" x14ac:dyDescent="0.25">
      <c r="AD103" s="12"/>
      <c r="AE103" s="12"/>
      <c r="AF103" s="12"/>
      <c r="AG103" s="12"/>
      <c r="AH103" s="12"/>
      <c r="AT103" s="12"/>
      <c r="AU103" s="12"/>
      <c r="AV103" s="12"/>
      <c r="AW103" s="12"/>
      <c r="AX103" s="12"/>
    </row>
    <row r="104" spans="30:50" x14ac:dyDescent="0.25">
      <c r="AD104" s="11">
        <v>1</v>
      </c>
      <c r="AE104" s="11" t="str">
        <f>IF(AD104&lt;=$AA$34,AD104,"")</f>
        <v/>
      </c>
      <c r="AF104" s="11" t="str">
        <f t="shared" ref="AF104:AF109" si="53">IF(AE104="","",(LOOKUP(AE104,$AB$35:$AB$64,$V$35:$V$64)))</f>
        <v/>
      </c>
      <c r="AG104" s="11" t="str">
        <f>IF(AE104="","",(LOOKUP(AE104,$AB$35:$AB$64,$W$35:$W$64)))</f>
        <v/>
      </c>
      <c r="AH104" s="11" t="str">
        <f>IF(AE104="","",(LOOKUP(AE104,$AB$35:$AB$64,$X$35:$X$64)))</f>
        <v/>
      </c>
      <c r="AT104" s="11">
        <v>1</v>
      </c>
      <c r="AU104" s="11" t="str">
        <f>IF(AT104&lt;=$AQ$34,AT104,"")</f>
        <v/>
      </c>
      <c r="AV104" s="11" t="str">
        <f>IF(AU104="","",(LOOKUP(AU104,$AR$35:$AR$49,$AL$35:$AL$49)))</f>
        <v/>
      </c>
      <c r="AW104" s="11" t="str">
        <f>IF(AU104="","",(LOOKUP(AU104,$AR$35:$AR$49,$AM$35:$AM$49)))</f>
        <v/>
      </c>
      <c r="AX104" s="11" t="str">
        <f>IF(AU104="","",(LOOKUP(AU104,$AR$35:$AR$49,$AN$35:$AN$49)))</f>
        <v/>
      </c>
    </row>
    <row r="105" spans="30:50" x14ac:dyDescent="0.25">
      <c r="AD105" s="11">
        <v>2</v>
      </c>
      <c r="AE105" s="11" t="str">
        <f t="shared" ref="AE105:AE133" si="54">IF(AD105&lt;=$AA$34,AD105,"")</f>
        <v/>
      </c>
      <c r="AF105" s="11" t="str">
        <f t="shared" si="53"/>
        <v/>
      </c>
      <c r="AG105" s="11" t="str">
        <f t="shared" ref="AG105:AG133" si="55">IF(AE105="","",(LOOKUP(AE105,$AB$35:$AB$64,$W$35:$W$64)))</f>
        <v/>
      </c>
      <c r="AH105" s="11" t="str">
        <f t="shared" ref="AH105:AH133" si="56">IF(AE105="","",(LOOKUP(AE105,$AB$35:$AB$64,$X$35:$X$64)))</f>
        <v/>
      </c>
      <c r="AT105" s="11">
        <v>2</v>
      </c>
      <c r="AU105" s="11" t="str">
        <f t="shared" ref="AU105:AU118" si="57">IF(AT105&lt;=$AQ$34,AT105,"")</f>
        <v/>
      </c>
      <c r="AV105" s="11" t="str">
        <f t="shared" ref="AV105:AV118" si="58">IF(AU105="","",(LOOKUP(AU105,$AR$35:$AR$49,$AL$35:$AL$49)))</f>
        <v/>
      </c>
      <c r="AW105" s="11" t="str">
        <f t="shared" ref="AW105:AW118" si="59">IF(AU105="","",(LOOKUP(AU105,$AR$35:$AR$49,$AM$35:$AM$49)))</f>
        <v/>
      </c>
      <c r="AX105" s="11" t="str">
        <f t="shared" ref="AX105:AX118" si="60">IF(AU105="","",(LOOKUP(AU105,$AR$35:$AR$49,$AN$35:$AN$49)))</f>
        <v/>
      </c>
    </row>
    <row r="106" spans="30:50" x14ac:dyDescent="0.25">
      <c r="AD106" s="11">
        <v>3</v>
      </c>
      <c r="AE106" s="11" t="str">
        <f t="shared" si="54"/>
        <v/>
      </c>
      <c r="AF106" s="11" t="str">
        <f t="shared" si="53"/>
        <v/>
      </c>
      <c r="AG106" s="11" t="str">
        <f t="shared" si="55"/>
        <v/>
      </c>
      <c r="AH106" s="11" t="str">
        <f t="shared" si="56"/>
        <v/>
      </c>
      <c r="AT106" s="11">
        <v>3</v>
      </c>
      <c r="AU106" s="11" t="str">
        <f t="shared" si="57"/>
        <v/>
      </c>
      <c r="AV106" s="11" t="str">
        <f t="shared" si="58"/>
        <v/>
      </c>
      <c r="AW106" s="11" t="str">
        <f t="shared" si="59"/>
        <v/>
      </c>
      <c r="AX106" s="11" t="str">
        <f t="shared" si="60"/>
        <v/>
      </c>
    </row>
    <row r="107" spans="30:50" x14ac:dyDescent="0.25">
      <c r="AD107" s="11">
        <v>4</v>
      </c>
      <c r="AE107" s="11" t="str">
        <f t="shared" si="54"/>
        <v/>
      </c>
      <c r="AF107" s="11" t="str">
        <f t="shared" si="53"/>
        <v/>
      </c>
      <c r="AG107" s="11" t="str">
        <f t="shared" si="55"/>
        <v/>
      </c>
      <c r="AH107" s="11" t="str">
        <f t="shared" si="56"/>
        <v/>
      </c>
      <c r="AT107" s="11">
        <v>4</v>
      </c>
      <c r="AU107" s="11" t="str">
        <f t="shared" si="57"/>
        <v/>
      </c>
      <c r="AV107" s="11" t="str">
        <f t="shared" si="58"/>
        <v/>
      </c>
      <c r="AW107" s="11" t="str">
        <f t="shared" si="59"/>
        <v/>
      </c>
      <c r="AX107" s="11" t="str">
        <f t="shared" si="60"/>
        <v/>
      </c>
    </row>
    <row r="108" spans="30:50" x14ac:dyDescent="0.25">
      <c r="AD108" s="11">
        <v>5</v>
      </c>
      <c r="AE108" s="11" t="str">
        <f t="shared" si="54"/>
        <v/>
      </c>
      <c r="AF108" s="11" t="str">
        <f t="shared" si="53"/>
        <v/>
      </c>
      <c r="AG108" s="11" t="str">
        <f t="shared" si="55"/>
        <v/>
      </c>
      <c r="AH108" s="11" t="str">
        <f t="shared" si="56"/>
        <v/>
      </c>
      <c r="AT108" s="11">
        <v>5</v>
      </c>
      <c r="AU108" s="11" t="str">
        <f t="shared" si="57"/>
        <v/>
      </c>
      <c r="AV108" s="11" t="str">
        <f t="shared" si="58"/>
        <v/>
      </c>
      <c r="AW108" s="11" t="str">
        <f t="shared" si="59"/>
        <v/>
      </c>
      <c r="AX108" s="11" t="str">
        <f t="shared" si="60"/>
        <v/>
      </c>
    </row>
    <row r="109" spans="30:50" x14ac:dyDescent="0.25">
      <c r="AD109" s="11">
        <v>6</v>
      </c>
      <c r="AE109" s="11" t="str">
        <f t="shared" si="54"/>
        <v/>
      </c>
      <c r="AF109" s="11" t="str">
        <f t="shared" si="53"/>
        <v/>
      </c>
      <c r="AG109" s="11" t="str">
        <f t="shared" si="55"/>
        <v/>
      </c>
      <c r="AH109" s="11" t="str">
        <f t="shared" si="56"/>
        <v/>
      </c>
      <c r="AT109" s="11">
        <v>6</v>
      </c>
      <c r="AU109" s="11" t="str">
        <f t="shared" si="57"/>
        <v/>
      </c>
      <c r="AV109" s="11" t="str">
        <f t="shared" si="58"/>
        <v/>
      </c>
      <c r="AW109" s="11" t="str">
        <f t="shared" si="59"/>
        <v/>
      </c>
      <c r="AX109" s="11" t="str">
        <f t="shared" si="60"/>
        <v/>
      </c>
    </row>
    <row r="110" spans="30:50" x14ac:dyDescent="0.25">
      <c r="AD110" s="11">
        <v>7</v>
      </c>
      <c r="AE110" s="11" t="str">
        <f t="shared" si="54"/>
        <v/>
      </c>
      <c r="AF110" s="11" t="str">
        <f t="shared" ref="AF110:AF133" si="61">IF(AE110="","",(LOOKUP(AE110,$AB$35:$AB$64,$V$35:$V$64)))</f>
        <v/>
      </c>
      <c r="AG110" s="11" t="str">
        <f t="shared" si="55"/>
        <v/>
      </c>
      <c r="AH110" s="11" t="str">
        <f t="shared" si="56"/>
        <v/>
      </c>
      <c r="AT110" s="11">
        <v>7</v>
      </c>
      <c r="AU110" s="11" t="str">
        <f t="shared" si="57"/>
        <v/>
      </c>
      <c r="AV110" s="11" t="str">
        <f t="shared" si="58"/>
        <v/>
      </c>
      <c r="AW110" s="11" t="str">
        <f t="shared" si="59"/>
        <v/>
      </c>
      <c r="AX110" s="11" t="str">
        <f t="shared" si="60"/>
        <v/>
      </c>
    </row>
    <row r="111" spans="30:50" x14ac:dyDescent="0.25">
      <c r="AD111" s="11">
        <v>8</v>
      </c>
      <c r="AE111" s="11" t="str">
        <f t="shared" si="54"/>
        <v/>
      </c>
      <c r="AF111" s="11" t="str">
        <f t="shared" si="61"/>
        <v/>
      </c>
      <c r="AG111" s="11" t="str">
        <f t="shared" si="55"/>
        <v/>
      </c>
      <c r="AH111" s="11" t="str">
        <f t="shared" si="56"/>
        <v/>
      </c>
      <c r="AT111" s="11">
        <v>8</v>
      </c>
      <c r="AU111" s="11" t="str">
        <f t="shared" si="57"/>
        <v/>
      </c>
      <c r="AV111" s="11" t="str">
        <f t="shared" si="58"/>
        <v/>
      </c>
      <c r="AW111" s="11" t="str">
        <f t="shared" si="59"/>
        <v/>
      </c>
      <c r="AX111" s="11" t="str">
        <f t="shared" si="60"/>
        <v/>
      </c>
    </row>
    <row r="112" spans="30:50" x14ac:dyDescent="0.25">
      <c r="AD112" s="11">
        <v>9</v>
      </c>
      <c r="AE112" s="11" t="str">
        <f t="shared" si="54"/>
        <v/>
      </c>
      <c r="AF112" s="11" t="str">
        <f t="shared" si="61"/>
        <v/>
      </c>
      <c r="AG112" s="11" t="str">
        <f t="shared" si="55"/>
        <v/>
      </c>
      <c r="AH112" s="11" t="str">
        <f t="shared" si="56"/>
        <v/>
      </c>
      <c r="AT112" s="11">
        <v>9</v>
      </c>
      <c r="AU112" s="11" t="str">
        <f t="shared" si="57"/>
        <v/>
      </c>
      <c r="AV112" s="11" t="str">
        <f t="shared" si="58"/>
        <v/>
      </c>
      <c r="AW112" s="11" t="str">
        <f t="shared" si="59"/>
        <v/>
      </c>
      <c r="AX112" s="11" t="str">
        <f t="shared" si="60"/>
        <v/>
      </c>
    </row>
    <row r="113" spans="30:50" x14ac:dyDescent="0.25">
      <c r="AD113" s="11">
        <v>10</v>
      </c>
      <c r="AE113" s="11" t="str">
        <f t="shared" si="54"/>
        <v/>
      </c>
      <c r="AF113" s="11" t="str">
        <f t="shared" si="61"/>
        <v/>
      </c>
      <c r="AG113" s="11" t="str">
        <f t="shared" si="55"/>
        <v/>
      </c>
      <c r="AH113" s="11" t="str">
        <f t="shared" si="56"/>
        <v/>
      </c>
      <c r="AT113" s="11">
        <v>10</v>
      </c>
      <c r="AU113" s="11" t="str">
        <f t="shared" si="57"/>
        <v/>
      </c>
      <c r="AV113" s="11" t="str">
        <f t="shared" si="58"/>
        <v/>
      </c>
      <c r="AW113" s="11" t="str">
        <f t="shared" si="59"/>
        <v/>
      </c>
      <c r="AX113" s="11" t="str">
        <f t="shared" si="60"/>
        <v/>
      </c>
    </row>
    <row r="114" spans="30:50" x14ac:dyDescent="0.25">
      <c r="AD114" s="11">
        <v>11</v>
      </c>
      <c r="AE114" s="11" t="str">
        <f t="shared" si="54"/>
        <v/>
      </c>
      <c r="AF114" s="11" t="str">
        <f t="shared" si="61"/>
        <v/>
      </c>
      <c r="AG114" s="11" t="str">
        <f t="shared" si="55"/>
        <v/>
      </c>
      <c r="AH114" s="11" t="str">
        <f t="shared" si="56"/>
        <v/>
      </c>
      <c r="AT114" s="11">
        <v>11</v>
      </c>
      <c r="AU114" s="11" t="str">
        <f t="shared" si="57"/>
        <v/>
      </c>
      <c r="AV114" s="11" t="str">
        <f t="shared" si="58"/>
        <v/>
      </c>
      <c r="AW114" s="11" t="str">
        <f t="shared" si="59"/>
        <v/>
      </c>
      <c r="AX114" s="11" t="str">
        <f t="shared" si="60"/>
        <v/>
      </c>
    </row>
    <row r="115" spans="30:50" x14ac:dyDescent="0.25">
      <c r="AD115" s="11">
        <v>12</v>
      </c>
      <c r="AE115" s="11" t="str">
        <f t="shared" si="54"/>
        <v/>
      </c>
      <c r="AF115" s="11" t="str">
        <f t="shared" si="61"/>
        <v/>
      </c>
      <c r="AG115" s="11" t="str">
        <f t="shared" si="55"/>
        <v/>
      </c>
      <c r="AH115" s="11" t="str">
        <f t="shared" si="56"/>
        <v/>
      </c>
      <c r="AT115" s="11">
        <v>12</v>
      </c>
      <c r="AU115" s="11" t="str">
        <f t="shared" si="57"/>
        <v/>
      </c>
      <c r="AV115" s="11" t="str">
        <f t="shared" si="58"/>
        <v/>
      </c>
      <c r="AW115" s="11" t="str">
        <f t="shared" si="59"/>
        <v/>
      </c>
      <c r="AX115" s="11" t="str">
        <f t="shared" si="60"/>
        <v/>
      </c>
    </row>
    <row r="116" spans="30:50" x14ac:dyDescent="0.25">
      <c r="AD116" s="11">
        <v>13</v>
      </c>
      <c r="AE116" s="11" t="str">
        <f t="shared" si="54"/>
        <v/>
      </c>
      <c r="AF116" s="11" t="str">
        <f t="shared" si="61"/>
        <v/>
      </c>
      <c r="AG116" s="11" t="str">
        <f t="shared" si="55"/>
        <v/>
      </c>
      <c r="AH116" s="11" t="str">
        <f t="shared" si="56"/>
        <v/>
      </c>
      <c r="AT116" s="11">
        <v>13</v>
      </c>
      <c r="AU116" s="11" t="str">
        <f t="shared" si="57"/>
        <v/>
      </c>
      <c r="AV116" s="11" t="str">
        <f t="shared" si="58"/>
        <v/>
      </c>
      <c r="AW116" s="11" t="str">
        <f t="shared" si="59"/>
        <v/>
      </c>
      <c r="AX116" s="11" t="str">
        <f t="shared" si="60"/>
        <v/>
      </c>
    </row>
    <row r="117" spans="30:50" x14ac:dyDescent="0.25">
      <c r="AD117" s="11">
        <v>14</v>
      </c>
      <c r="AE117" s="11" t="str">
        <f t="shared" si="54"/>
        <v/>
      </c>
      <c r="AF117" s="11" t="str">
        <f t="shared" si="61"/>
        <v/>
      </c>
      <c r="AG117" s="11" t="str">
        <f t="shared" si="55"/>
        <v/>
      </c>
      <c r="AH117" s="11" t="str">
        <f t="shared" si="56"/>
        <v/>
      </c>
      <c r="AT117" s="11">
        <v>14</v>
      </c>
      <c r="AU117" s="11" t="str">
        <f t="shared" si="57"/>
        <v/>
      </c>
      <c r="AV117" s="11" t="str">
        <f t="shared" si="58"/>
        <v/>
      </c>
      <c r="AW117" s="11" t="str">
        <f t="shared" si="59"/>
        <v/>
      </c>
      <c r="AX117" s="11" t="str">
        <f t="shared" si="60"/>
        <v/>
      </c>
    </row>
    <row r="118" spans="30:50" x14ac:dyDescent="0.25">
      <c r="AD118" s="11">
        <v>15</v>
      </c>
      <c r="AE118" s="11" t="str">
        <f t="shared" si="54"/>
        <v/>
      </c>
      <c r="AF118" s="11" t="str">
        <f t="shared" si="61"/>
        <v/>
      </c>
      <c r="AG118" s="11" t="str">
        <f t="shared" si="55"/>
        <v/>
      </c>
      <c r="AH118" s="11" t="str">
        <f t="shared" si="56"/>
        <v/>
      </c>
      <c r="AT118" s="11">
        <v>15</v>
      </c>
      <c r="AU118" s="11" t="str">
        <f t="shared" si="57"/>
        <v/>
      </c>
      <c r="AV118" s="11" t="str">
        <f t="shared" si="58"/>
        <v/>
      </c>
      <c r="AW118" s="11" t="str">
        <f t="shared" si="59"/>
        <v/>
      </c>
      <c r="AX118" s="11" t="str">
        <f t="shared" si="60"/>
        <v/>
      </c>
    </row>
    <row r="119" spans="30:50" x14ac:dyDescent="0.25">
      <c r="AD119" s="11">
        <v>16</v>
      </c>
      <c r="AE119" s="11" t="str">
        <f t="shared" si="54"/>
        <v/>
      </c>
      <c r="AF119" s="11" t="str">
        <f t="shared" si="61"/>
        <v/>
      </c>
      <c r="AG119" s="11" t="str">
        <f t="shared" si="55"/>
        <v/>
      </c>
      <c r="AH119" s="11" t="str">
        <f t="shared" si="56"/>
        <v/>
      </c>
    </row>
    <row r="120" spans="30:50" x14ac:dyDescent="0.25">
      <c r="AD120" s="11">
        <v>17</v>
      </c>
      <c r="AE120" s="11" t="str">
        <f t="shared" si="54"/>
        <v/>
      </c>
      <c r="AF120" s="11" t="str">
        <f t="shared" si="61"/>
        <v/>
      </c>
      <c r="AG120" s="11" t="str">
        <f t="shared" si="55"/>
        <v/>
      </c>
      <c r="AH120" s="11" t="str">
        <f t="shared" si="56"/>
        <v/>
      </c>
    </row>
    <row r="121" spans="30:50" x14ac:dyDescent="0.25">
      <c r="AD121" s="11">
        <v>18</v>
      </c>
      <c r="AE121" s="11" t="str">
        <f>IF(AD121&lt;=$AA$34,AD121,"")</f>
        <v/>
      </c>
      <c r="AF121" s="11" t="str">
        <f t="shared" si="61"/>
        <v/>
      </c>
      <c r="AG121" s="11" t="str">
        <f t="shared" si="55"/>
        <v/>
      </c>
      <c r="AH121" s="11" t="str">
        <f t="shared" si="56"/>
        <v/>
      </c>
    </row>
    <row r="122" spans="30:50" x14ac:dyDescent="0.25">
      <c r="AD122" s="11">
        <v>19</v>
      </c>
      <c r="AE122" s="11" t="str">
        <f t="shared" si="54"/>
        <v/>
      </c>
      <c r="AF122" s="11" t="str">
        <f t="shared" si="61"/>
        <v/>
      </c>
      <c r="AG122" s="11" t="str">
        <f t="shared" si="55"/>
        <v/>
      </c>
      <c r="AH122" s="11" t="str">
        <f t="shared" si="56"/>
        <v/>
      </c>
    </row>
    <row r="123" spans="30:50" x14ac:dyDescent="0.25">
      <c r="AD123" s="11">
        <v>20</v>
      </c>
      <c r="AE123" s="11" t="str">
        <f t="shared" si="54"/>
        <v/>
      </c>
      <c r="AF123" s="11" t="str">
        <f t="shared" si="61"/>
        <v/>
      </c>
      <c r="AG123" s="11" t="str">
        <f t="shared" si="55"/>
        <v/>
      </c>
      <c r="AH123" s="11" t="str">
        <f t="shared" si="56"/>
        <v/>
      </c>
    </row>
    <row r="124" spans="30:50" x14ac:dyDescent="0.25">
      <c r="AD124" s="11">
        <v>21</v>
      </c>
      <c r="AE124" s="11" t="str">
        <f t="shared" si="54"/>
        <v/>
      </c>
      <c r="AF124" s="11" t="str">
        <f t="shared" si="61"/>
        <v/>
      </c>
      <c r="AG124" s="11" t="str">
        <f t="shared" si="55"/>
        <v/>
      </c>
      <c r="AH124" s="11" t="str">
        <f t="shared" si="56"/>
        <v/>
      </c>
    </row>
    <row r="125" spans="30:50" x14ac:dyDescent="0.25">
      <c r="AD125" s="11">
        <v>22</v>
      </c>
      <c r="AE125" s="11" t="str">
        <f t="shared" si="54"/>
        <v/>
      </c>
      <c r="AF125" s="11" t="str">
        <f t="shared" si="61"/>
        <v/>
      </c>
      <c r="AG125" s="11" t="str">
        <f t="shared" si="55"/>
        <v/>
      </c>
      <c r="AH125" s="11" t="str">
        <f t="shared" si="56"/>
        <v/>
      </c>
    </row>
    <row r="126" spans="30:50" x14ac:dyDescent="0.25">
      <c r="AD126" s="11">
        <v>23</v>
      </c>
      <c r="AE126" s="11" t="str">
        <f t="shared" si="54"/>
        <v/>
      </c>
      <c r="AF126" s="11" t="str">
        <f t="shared" si="61"/>
        <v/>
      </c>
      <c r="AG126" s="11" t="str">
        <f t="shared" si="55"/>
        <v/>
      </c>
      <c r="AH126" s="11" t="str">
        <f t="shared" si="56"/>
        <v/>
      </c>
    </row>
    <row r="127" spans="30:50" x14ac:dyDescent="0.25">
      <c r="AD127" s="11">
        <v>24</v>
      </c>
      <c r="AE127" s="11" t="str">
        <f t="shared" si="54"/>
        <v/>
      </c>
      <c r="AF127" s="11" t="str">
        <f t="shared" si="61"/>
        <v/>
      </c>
      <c r="AG127" s="11" t="str">
        <f t="shared" si="55"/>
        <v/>
      </c>
      <c r="AH127" s="11" t="str">
        <f t="shared" si="56"/>
        <v/>
      </c>
    </row>
    <row r="128" spans="30:50" x14ac:dyDescent="0.25">
      <c r="AD128" s="11">
        <v>25</v>
      </c>
      <c r="AE128" s="11" t="str">
        <f t="shared" si="54"/>
        <v/>
      </c>
      <c r="AF128" s="11" t="str">
        <f t="shared" si="61"/>
        <v/>
      </c>
      <c r="AG128" s="11" t="str">
        <f t="shared" si="55"/>
        <v/>
      </c>
      <c r="AH128" s="11" t="str">
        <f t="shared" si="56"/>
        <v/>
      </c>
    </row>
    <row r="129" spans="30:34" x14ac:dyDescent="0.25">
      <c r="AD129" s="11">
        <v>26</v>
      </c>
      <c r="AE129" s="11" t="str">
        <f t="shared" si="54"/>
        <v/>
      </c>
      <c r="AF129" s="11" t="str">
        <f t="shared" si="61"/>
        <v/>
      </c>
      <c r="AG129" s="11" t="str">
        <f t="shared" si="55"/>
        <v/>
      </c>
      <c r="AH129" s="11" t="str">
        <f t="shared" si="56"/>
        <v/>
      </c>
    </row>
    <row r="130" spans="30:34" x14ac:dyDescent="0.25">
      <c r="AD130" s="11">
        <v>27</v>
      </c>
      <c r="AE130" s="11" t="str">
        <f t="shared" si="54"/>
        <v/>
      </c>
      <c r="AF130" s="11" t="str">
        <f t="shared" si="61"/>
        <v/>
      </c>
      <c r="AG130" s="11" t="str">
        <f t="shared" si="55"/>
        <v/>
      </c>
      <c r="AH130" s="11" t="str">
        <f t="shared" si="56"/>
        <v/>
      </c>
    </row>
    <row r="131" spans="30:34" x14ac:dyDescent="0.25">
      <c r="AD131" s="11">
        <v>28</v>
      </c>
      <c r="AE131" s="11" t="str">
        <f t="shared" si="54"/>
        <v/>
      </c>
      <c r="AF131" s="11" t="str">
        <f t="shared" si="61"/>
        <v/>
      </c>
      <c r="AG131" s="11" t="str">
        <f t="shared" si="55"/>
        <v/>
      </c>
      <c r="AH131" s="11" t="str">
        <f t="shared" si="56"/>
        <v/>
      </c>
    </row>
    <row r="132" spans="30:34" x14ac:dyDescent="0.25">
      <c r="AD132" s="11">
        <v>29</v>
      </c>
      <c r="AE132" s="11" t="str">
        <f t="shared" si="54"/>
        <v/>
      </c>
      <c r="AF132" s="11" t="str">
        <f t="shared" si="61"/>
        <v/>
      </c>
      <c r="AG132" s="11" t="str">
        <f t="shared" si="55"/>
        <v/>
      </c>
      <c r="AH132" s="11" t="str">
        <f t="shared" si="56"/>
        <v/>
      </c>
    </row>
    <row r="133" spans="30:34" x14ac:dyDescent="0.25">
      <c r="AD133" s="11">
        <v>30</v>
      </c>
      <c r="AE133" s="11" t="str">
        <f t="shared" si="54"/>
        <v/>
      </c>
      <c r="AF133" s="11" t="str">
        <f t="shared" si="61"/>
        <v/>
      </c>
      <c r="AG133" s="11" t="str">
        <f t="shared" si="55"/>
        <v/>
      </c>
      <c r="AH133" s="11" t="str">
        <f t="shared" si="56"/>
        <v/>
      </c>
    </row>
  </sheetData>
  <sheetProtection algorithmName="SHA-512" hashValue="DJu4NXnbqwVDhm/xqu4AdVoyd5kJIY1Vytgeebllia9ERRiIzyNPZY+uuECFwaZxaZEfowXbHgdrmmXTNWup1w==" saltValue="HEyYXKawvxri60IS4n6dyg==" spinCount="100000" sheet="1" objects="1" scenarios="1"/>
  <protectedRanges>
    <protectedRange sqref="L35:L49 N35:N49" name="Partner NO"/>
    <protectedRange sqref="H35:H49 J35:J49" name="Partner DK"/>
    <protectedRange sqref="B35:D49 F35:F49" name="Partner SE"/>
    <protectedRange sqref="B21:G29" name="Arbetspaket"/>
    <protectedRange sqref="D3:G3" name="Projektets namn"/>
    <protectedRange sqref="B6:B11" name="Budgetår"/>
    <protectedRange sqref="F15:F16" name="Schabloner"/>
    <protectedRange sqref="E35" name="LP KP SE"/>
    <protectedRange sqref="I35" name="LP KP DK"/>
  </protectedRanges>
  <mergeCells count="27">
    <mergeCell ref="B39:D39"/>
    <mergeCell ref="B29:G29"/>
    <mergeCell ref="B47:D47"/>
    <mergeCell ref="B48:D48"/>
    <mergeCell ref="B49:D49"/>
    <mergeCell ref="B34:D34"/>
    <mergeCell ref="B41:D41"/>
    <mergeCell ref="B42:D42"/>
    <mergeCell ref="B43:D43"/>
    <mergeCell ref="B44:D44"/>
    <mergeCell ref="B45:D45"/>
    <mergeCell ref="B46:D46"/>
    <mergeCell ref="B40:D40"/>
    <mergeCell ref="B35:D35"/>
    <mergeCell ref="B36:D36"/>
    <mergeCell ref="B37:D37"/>
    <mergeCell ref="B38:D38"/>
    <mergeCell ref="D3:G3"/>
    <mergeCell ref="B25:G25"/>
    <mergeCell ref="B26:G26"/>
    <mergeCell ref="B27:G27"/>
    <mergeCell ref="B28:G28"/>
    <mergeCell ref="B20:G20"/>
    <mergeCell ref="B21:G21"/>
    <mergeCell ref="B22:G22"/>
    <mergeCell ref="B23:G23"/>
    <mergeCell ref="B24:G24"/>
  </mergeCells>
  <phoneticPr fontId="2" type="noConversion"/>
  <dataValidations count="4">
    <dataValidation type="list" allowBlank="1" showInputMessage="1" showErrorMessage="1" sqref="E35 I35" xr:uid="{6D0E8D96-7B77-4BA5-91D4-DB4E5F6C3147}">
      <formula1>$V$13:$V$14</formula1>
    </dataValidation>
    <dataValidation type="list" allowBlank="1" showInputMessage="1" showErrorMessage="1" sqref="F15" xr:uid="{EEA03246-9B33-4DA4-B9D4-039E65253C54}">
      <formula1>$V$7:$V$8</formula1>
    </dataValidation>
    <dataValidation type="list" allowBlank="1" showInputMessage="1" showErrorMessage="1" sqref="F16:F17" xr:uid="{BB192C33-21EA-4463-A7FD-5723CC820C15}">
      <formula1>$W$7:$W$8</formula1>
    </dataValidation>
    <dataValidation type="list" allowBlank="1" showInputMessage="1" showErrorMessage="1" sqref="N35:N49 F35:F49 J35:J49" xr:uid="{EE0A6B71-9756-43F7-8315-E9C86B0043C1}">
      <formula1>$W$13:$W$15</formula1>
    </dataValidation>
  </dataValidations>
  <pageMargins left="0.7" right="0.7" top="0.75" bottom="0.75" header="0.3" footer="0.3"/>
  <pageSetup paperSize="9" orientation="portrait" verticalDpi="0" r:id="rId1"/>
  <ignoredErrors>
    <ignoredError sqref="AA36:AA64 AQ35:AQ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0932-C376-4681-981A-D3476A541789}">
  <sheetPr>
    <tabColor theme="9"/>
  </sheetPr>
  <dimension ref="A1:O504"/>
  <sheetViews>
    <sheetView topLeftCell="A3" workbookViewId="0">
      <pane ySplit="2" topLeftCell="A5" activePane="bottomLeft" state="frozen"/>
      <selection activeCell="F16" sqref="F16"/>
      <selection pane="bottomLeft" activeCell="A5" sqref="A5"/>
    </sheetView>
  </sheetViews>
  <sheetFormatPr defaultColWidth="9.140625" defaultRowHeight="15.75" x14ac:dyDescent="0.25"/>
  <cols>
    <col min="1" max="1" width="38.5703125" style="1" customWidth="1"/>
    <col min="2" max="2" width="34.28515625" style="1" customWidth="1"/>
    <col min="3" max="3" width="30" style="1" customWidth="1"/>
    <col min="4" max="4" width="40.7109375" style="1" customWidth="1"/>
    <col min="5" max="5" width="108.5703125" style="1" customWidth="1"/>
    <col min="6" max="6" width="13.5703125" style="8" customWidth="1"/>
    <col min="7" max="13" width="13.5703125" style="1" customWidth="1"/>
    <col min="14" max="14" width="8.85546875" style="1" hidden="1" customWidth="1"/>
    <col min="15" max="15" width="3.28515625" style="1" hidden="1" customWidth="1"/>
    <col min="16" max="16" width="9.140625" style="1" customWidth="1"/>
    <col min="17" max="16384" width="9.140625" style="1"/>
  </cols>
  <sheetData>
    <row r="1" spans="1:15" hidden="1" x14ac:dyDescent="0.25">
      <c r="G1" s="26" t="s">
        <v>15</v>
      </c>
      <c r="H1" s="26" t="s">
        <v>16</v>
      </c>
      <c r="I1" s="26" t="s">
        <v>17</v>
      </c>
      <c r="J1" s="26" t="s">
        <v>18</v>
      </c>
      <c r="K1" s="26" t="s">
        <v>19</v>
      </c>
      <c r="L1" s="26" t="s">
        <v>52</v>
      </c>
      <c r="M1" s="26"/>
    </row>
    <row r="2" spans="1:15" hidden="1" x14ac:dyDescent="0.25">
      <c r="G2" s="26">
        <f t="shared" ref="G2:L2" si="0">G4</f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/>
    </row>
    <row r="3" spans="1:15" s="8" customFormat="1" ht="21" x14ac:dyDescent="0.35">
      <c r="A3" s="79" t="s">
        <v>79</v>
      </c>
      <c r="B3" s="23"/>
    </row>
    <row r="4" spans="1:15" s="75" customFormat="1" ht="21.6" customHeight="1" x14ac:dyDescent="0.3">
      <c r="A4" s="80" t="s">
        <v>56</v>
      </c>
      <c r="B4" s="80" t="s">
        <v>8</v>
      </c>
      <c r="C4" s="80" t="s">
        <v>2</v>
      </c>
      <c r="D4" s="80" t="s">
        <v>10</v>
      </c>
      <c r="E4" s="80" t="s">
        <v>9</v>
      </c>
      <c r="F4" s="81" t="s">
        <v>24</v>
      </c>
      <c r="G4" s="82">
        <f>VLOOKUP('EU kostnader'!G$1,'Set-up'!$A$6:$B$11,2,FALSE)</f>
        <v>0</v>
      </c>
      <c r="H4" s="82">
        <f>VLOOKUP('EU kostnader'!H$1,'Set-up'!$A$6:$B$11,2,FALSE)</f>
        <v>0</v>
      </c>
      <c r="I4" s="82">
        <f>VLOOKUP('EU kostnader'!I$1,'Set-up'!$A$6:$B$11,2,FALSE)</f>
        <v>0</v>
      </c>
      <c r="J4" s="82">
        <f>VLOOKUP('EU kostnader'!J$1,'Set-up'!$A$6:$B$11,2,FALSE)</f>
        <v>0</v>
      </c>
      <c r="K4" s="82">
        <f>VLOOKUP('EU kostnader'!K$1,'Set-up'!$A$6:$B$11,2,FALSE)</f>
        <v>0</v>
      </c>
      <c r="L4" s="82">
        <f>VLOOKUP('EU kostnader'!L$1,'Set-up'!$A$6:$B$11,2,FALSE)</f>
        <v>0</v>
      </c>
      <c r="M4" s="83"/>
      <c r="N4" s="75" t="s">
        <v>48</v>
      </c>
    </row>
    <row r="5" spans="1:15" x14ac:dyDescent="0.25">
      <c r="A5" s="2"/>
      <c r="B5" s="2"/>
      <c r="C5" s="2"/>
      <c r="D5" s="2"/>
      <c r="E5" s="30"/>
      <c r="F5" s="45">
        <f>SUM(G5:L5)</f>
        <v>0</v>
      </c>
      <c r="G5" s="40"/>
      <c r="H5" s="40"/>
      <c r="I5" s="40"/>
      <c r="J5" s="40"/>
      <c r="K5" s="40"/>
      <c r="L5" s="41"/>
      <c r="N5" s="38" t="str">
        <f>IF(C5="","",VLOOKUP(C5,'Set-up'!$AF$35:$AG$64,2,FALSE))</f>
        <v/>
      </c>
      <c r="O5" s="38">
        <f>IF(C5="",0,1)</f>
        <v>0</v>
      </c>
    </row>
    <row r="6" spans="1:15" x14ac:dyDescent="0.25">
      <c r="A6" s="2"/>
      <c r="B6" s="2"/>
      <c r="C6" s="2"/>
      <c r="D6" s="2"/>
      <c r="E6" s="30"/>
      <c r="F6" s="45">
        <f t="shared" ref="F6:F69" si="1">SUM(G6:L6)</f>
        <v>0</v>
      </c>
      <c r="G6" s="40"/>
      <c r="H6" s="40"/>
      <c r="I6" s="40"/>
      <c r="J6" s="40"/>
      <c r="K6" s="40"/>
      <c r="L6" s="41"/>
      <c r="N6" s="38" t="str">
        <f>IF(C6="","",VLOOKUP(C6,'Set-up'!$AF$35:$AG$64,2,FALSE))</f>
        <v/>
      </c>
      <c r="O6" s="38">
        <f t="shared" ref="O6:O504" si="2">IF(C6="",0,1)</f>
        <v>0</v>
      </c>
    </row>
    <row r="7" spans="1:15" x14ac:dyDescent="0.25">
      <c r="A7" s="2"/>
      <c r="B7" s="2"/>
      <c r="C7" s="2"/>
      <c r="D7" s="2"/>
      <c r="E7" s="30"/>
      <c r="F7" s="45">
        <f t="shared" si="1"/>
        <v>0</v>
      </c>
      <c r="G7" s="40"/>
      <c r="H7" s="40"/>
      <c r="I7" s="40"/>
      <c r="J7" s="40"/>
      <c r="K7" s="40"/>
      <c r="L7" s="41"/>
      <c r="N7" s="38" t="str">
        <f>IF(C7="","",VLOOKUP(C7,'Set-up'!$AF$35:$AG$64,2,FALSE))</f>
        <v/>
      </c>
      <c r="O7" s="38">
        <f t="shared" si="2"/>
        <v>0</v>
      </c>
    </row>
    <row r="8" spans="1:15" x14ac:dyDescent="0.25">
      <c r="A8" s="2"/>
      <c r="B8" s="2"/>
      <c r="C8" s="2"/>
      <c r="D8" s="2"/>
      <c r="E8" s="30"/>
      <c r="F8" s="45">
        <f>SUM(G8:L8)</f>
        <v>0</v>
      </c>
      <c r="G8" s="40"/>
      <c r="H8" s="40"/>
      <c r="I8" s="40"/>
      <c r="J8" s="40"/>
      <c r="K8" s="40"/>
      <c r="L8" s="41"/>
      <c r="N8" s="38" t="str">
        <f>IF(C8="","",VLOOKUP(C8,'Set-up'!$AF$35:$AG$64,2,FALSE))</f>
        <v/>
      </c>
      <c r="O8" s="38">
        <f t="shared" si="2"/>
        <v>0</v>
      </c>
    </row>
    <row r="9" spans="1:15" x14ac:dyDescent="0.25">
      <c r="A9" s="2"/>
      <c r="B9" s="2"/>
      <c r="C9" s="2"/>
      <c r="D9" s="2"/>
      <c r="E9" s="30"/>
      <c r="F9" s="45">
        <f t="shared" si="1"/>
        <v>0</v>
      </c>
      <c r="G9" s="40"/>
      <c r="H9" s="40"/>
      <c r="I9" s="40"/>
      <c r="J9" s="40"/>
      <c r="K9" s="40"/>
      <c r="L9" s="41"/>
      <c r="N9" s="38" t="str">
        <f>IF(C9="","",VLOOKUP(C9,'Set-up'!$AF$35:$AG$64,2,FALSE))</f>
        <v/>
      </c>
      <c r="O9" s="38">
        <f t="shared" si="2"/>
        <v>0</v>
      </c>
    </row>
    <row r="10" spans="1:15" x14ac:dyDescent="0.25">
      <c r="A10" s="2"/>
      <c r="B10" s="2"/>
      <c r="C10" s="2"/>
      <c r="D10" s="2"/>
      <c r="E10" s="30"/>
      <c r="F10" s="45">
        <f t="shared" si="1"/>
        <v>0</v>
      </c>
      <c r="G10" s="40"/>
      <c r="H10" s="40"/>
      <c r="I10" s="40"/>
      <c r="J10" s="40"/>
      <c r="K10" s="40"/>
      <c r="L10" s="41"/>
      <c r="N10" s="38" t="str">
        <f>IF(C10="","",VLOOKUP(C10,'Set-up'!$AF$35:$AG$64,2,FALSE))</f>
        <v/>
      </c>
      <c r="O10" s="38">
        <f t="shared" si="2"/>
        <v>0</v>
      </c>
    </row>
    <row r="11" spans="1:15" x14ac:dyDescent="0.25">
      <c r="A11" s="2"/>
      <c r="B11" s="2"/>
      <c r="C11" s="2"/>
      <c r="D11" s="2"/>
      <c r="E11" s="30"/>
      <c r="F11" s="45">
        <f t="shared" si="1"/>
        <v>0</v>
      </c>
      <c r="G11" s="40"/>
      <c r="H11" s="40"/>
      <c r="I11" s="40"/>
      <c r="J11" s="40"/>
      <c r="K11" s="40"/>
      <c r="L11" s="41"/>
      <c r="N11" s="38" t="str">
        <f>IF(C11="","",VLOOKUP(C11,'Set-up'!$AF$35:$AG$64,2,FALSE))</f>
        <v/>
      </c>
      <c r="O11" s="38">
        <f t="shared" si="2"/>
        <v>0</v>
      </c>
    </row>
    <row r="12" spans="1:15" x14ac:dyDescent="0.25">
      <c r="A12" s="2"/>
      <c r="B12" s="2"/>
      <c r="C12" s="2"/>
      <c r="D12" s="2"/>
      <c r="E12" s="30"/>
      <c r="F12" s="45">
        <f t="shared" si="1"/>
        <v>0</v>
      </c>
      <c r="G12" s="40"/>
      <c r="H12" s="40"/>
      <c r="I12" s="40"/>
      <c r="J12" s="40"/>
      <c r="K12" s="40"/>
      <c r="L12" s="41"/>
      <c r="N12" s="38" t="str">
        <f>IF(C12="","",VLOOKUP(C12,'Set-up'!$AF$35:$AG$64,2,FALSE))</f>
        <v/>
      </c>
      <c r="O12" s="38">
        <f t="shared" si="2"/>
        <v>0</v>
      </c>
    </row>
    <row r="13" spans="1:15" x14ac:dyDescent="0.25">
      <c r="A13" s="2"/>
      <c r="B13" s="2"/>
      <c r="C13" s="2"/>
      <c r="D13" s="2"/>
      <c r="E13" s="30"/>
      <c r="F13" s="45">
        <f t="shared" si="1"/>
        <v>0</v>
      </c>
      <c r="G13" s="40"/>
      <c r="H13" s="40"/>
      <c r="I13" s="40"/>
      <c r="J13" s="40"/>
      <c r="K13" s="40"/>
      <c r="L13" s="41"/>
      <c r="N13" s="38" t="str">
        <f>IF(C13="","",VLOOKUP(C13,'Set-up'!$AF$35:$AG$64,2,FALSE))</f>
        <v/>
      </c>
      <c r="O13" s="38">
        <f t="shared" si="2"/>
        <v>0</v>
      </c>
    </row>
    <row r="14" spans="1:15" x14ac:dyDescent="0.25">
      <c r="A14" s="2"/>
      <c r="B14" s="2"/>
      <c r="C14" s="2"/>
      <c r="D14" s="2"/>
      <c r="E14" s="30"/>
      <c r="F14" s="45">
        <f t="shared" si="1"/>
        <v>0</v>
      </c>
      <c r="G14" s="40"/>
      <c r="H14" s="40"/>
      <c r="I14" s="40"/>
      <c r="J14" s="40"/>
      <c r="K14" s="40"/>
      <c r="L14" s="41"/>
      <c r="N14" s="38" t="str">
        <f>IF(C14="","",VLOOKUP(C14,'Set-up'!$AF$35:$AG$64,2,FALSE))</f>
        <v/>
      </c>
      <c r="O14" s="38">
        <f t="shared" si="2"/>
        <v>0</v>
      </c>
    </row>
    <row r="15" spans="1:15" x14ac:dyDescent="0.25">
      <c r="A15" s="2"/>
      <c r="B15" s="2"/>
      <c r="C15" s="2"/>
      <c r="D15" s="2"/>
      <c r="E15" s="30"/>
      <c r="F15" s="45">
        <f t="shared" si="1"/>
        <v>0</v>
      </c>
      <c r="G15" s="40"/>
      <c r="H15" s="40"/>
      <c r="I15" s="40"/>
      <c r="J15" s="40"/>
      <c r="K15" s="40"/>
      <c r="L15" s="41"/>
      <c r="N15" s="38" t="str">
        <f>IF(C15="","",VLOOKUP(C15,'Set-up'!$AF$35:$AG$64,2,FALSE))</f>
        <v/>
      </c>
      <c r="O15" s="38">
        <f t="shared" si="2"/>
        <v>0</v>
      </c>
    </row>
    <row r="16" spans="1:15" x14ac:dyDescent="0.25">
      <c r="A16" s="2"/>
      <c r="B16" s="2"/>
      <c r="C16" s="2"/>
      <c r="D16" s="2"/>
      <c r="E16" s="30"/>
      <c r="F16" s="45">
        <f t="shared" si="1"/>
        <v>0</v>
      </c>
      <c r="G16" s="40"/>
      <c r="H16" s="40"/>
      <c r="I16" s="40"/>
      <c r="J16" s="40"/>
      <c r="K16" s="40"/>
      <c r="L16" s="41"/>
      <c r="N16" s="38" t="str">
        <f>IF(C16="","",VLOOKUP(C16,'Set-up'!$AF$35:$AG$64,2,FALSE))</f>
        <v/>
      </c>
      <c r="O16" s="38">
        <f t="shared" si="2"/>
        <v>0</v>
      </c>
    </row>
    <row r="17" spans="1:15" x14ac:dyDescent="0.25">
      <c r="A17" s="2"/>
      <c r="B17" s="2"/>
      <c r="C17" s="2"/>
      <c r="D17" s="2"/>
      <c r="E17" s="30"/>
      <c r="F17" s="45">
        <f t="shared" si="1"/>
        <v>0</v>
      </c>
      <c r="G17" s="40"/>
      <c r="H17" s="40"/>
      <c r="I17" s="40"/>
      <c r="J17" s="40"/>
      <c r="K17" s="40"/>
      <c r="L17" s="41"/>
      <c r="N17" s="38" t="str">
        <f>IF(C17="","",VLOOKUP(C17,'Set-up'!$AF$35:$AG$64,2,FALSE))</f>
        <v/>
      </c>
      <c r="O17" s="38">
        <f t="shared" si="2"/>
        <v>0</v>
      </c>
    </row>
    <row r="18" spans="1:15" x14ac:dyDescent="0.25">
      <c r="A18" s="2"/>
      <c r="B18" s="2"/>
      <c r="C18" s="2"/>
      <c r="D18" s="2"/>
      <c r="E18" s="30"/>
      <c r="F18" s="45">
        <f t="shared" si="1"/>
        <v>0</v>
      </c>
      <c r="G18" s="40"/>
      <c r="H18" s="40"/>
      <c r="I18" s="40"/>
      <c r="J18" s="40"/>
      <c r="K18" s="40"/>
      <c r="L18" s="41"/>
      <c r="N18" s="38" t="str">
        <f>IF(C18="","",VLOOKUP(C18,'Set-up'!$AF$35:$AG$64,2,FALSE))</f>
        <v/>
      </c>
      <c r="O18" s="38">
        <f t="shared" ref="O18:O81" si="3">IF(C18="",0,1)</f>
        <v>0</v>
      </c>
    </row>
    <row r="19" spans="1:15" x14ac:dyDescent="0.25">
      <c r="A19" s="2"/>
      <c r="B19" s="2"/>
      <c r="C19" s="2"/>
      <c r="D19" s="2"/>
      <c r="E19" s="30"/>
      <c r="F19" s="45">
        <f t="shared" si="1"/>
        <v>0</v>
      </c>
      <c r="G19" s="40"/>
      <c r="H19" s="40"/>
      <c r="I19" s="40"/>
      <c r="J19" s="40"/>
      <c r="K19" s="40"/>
      <c r="L19" s="41"/>
      <c r="N19" s="38" t="str">
        <f>IF(C19="","",VLOOKUP(C19,'Set-up'!$AF$35:$AG$64,2,FALSE))</f>
        <v/>
      </c>
      <c r="O19" s="38">
        <f t="shared" si="3"/>
        <v>0</v>
      </c>
    </row>
    <row r="20" spans="1:15" x14ac:dyDescent="0.25">
      <c r="A20" s="2"/>
      <c r="B20" s="2"/>
      <c r="C20" s="2"/>
      <c r="D20" s="2"/>
      <c r="E20" s="30"/>
      <c r="F20" s="45">
        <f t="shared" si="1"/>
        <v>0</v>
      </c>
      <c r="G20" s="40"/>
      <c r="H20" s="40"/>
      <c r="I20" s="40"/>
      <c r="J20" s="40"/>
      <c r="K20" s="40"/>
      <c r="L20" s="41"/>
      <c r="N20" s="38" t="str">
        <f>IF(C20="","",VLOOKUP(C20,'Set-up'!$AF$35:$AG$64,2,FALSE))</f>
        <v/>
      </c>
      <c r="O20" s="38">
        <f t="shared" si="3"/>
        <v>0</v>
      </c>
    </row>
    <row r="21" spans="1:15" x14ac:dyDescent="0.25">
      <c r="A21" s="2"/>
      <c r="B21" s="2"/>
      <c r="C21" s="2"/>
      <c r="D21" s="2"/>
      <c r="E21" s="30"/>
      <c r="F21" s="45">
        <f t="shared" si="1"/>
        <v>0</v>
      </c>
      <c r="G21" s="40"/>
      <c r="H21" s="40"/>
      <c r="I21" s="40"/>
      <c r="J21" s="40"/>
      <c r="K21" s="40"/>
      <c r="L21" s="41"/>
      <c r="N21" s="38" t="str">
        <f>IF(C21="","",VLOOKUP(C21,'Set-up'!$AF$35:$AG$64,2,FALSE))</f>
        <v/>
      </c>
      <c r="O21" s="38">
        <f t="shared" si="3"/>
        <v>0</v>
      </c>
    </row>
    <row r="22" spans="1:15" x14ac:dyDescent="0.25">
      <c r="A22" s="2"/>
      <c r="B22" s="2"/>
      <c r="C22" s="2"/>
      <c r="D22" s="2"/>
      <c r="E22" s="30"/>
      <c r="F22" s="45">
        <f t="shared" si="1"/>
        <v>0</v>
      </c>
      <c r="G22" s="40"/>
      <c r="H22" s="40"/>
      <c r="I22" s="40"/>
      <c r="J22" s="40"/>
      <c r="K22" s="40"/>
      <c r="L22" s="41"/>
      <c r="N22" s="38" t="str">
        <f>IF(C22="","",VLOOKUP(C22,'Set-up'!$AF$35:$AG$64,2,FALSE))</f>
        <v/>
      </c>
      <c r="O22" s="38">
        <f t="shared" si="3"/>
        <v>0</v>
      </c>
    </row>
    <row r="23" spans="1:15" x14ac:dyDescent="0.25">
      <c r="A23" s="2"/>
      <c r="B23" s="2"/>
      <c r="C23" s="2"/>
      <c r="D23" s="2"/>
      <c r="E23" s="30"/>
      <c r="F23" s="45">
        <f t="shared" si="1"/>
        <v>0</v>
      </c>
      <c r="G23" s="40"/>
      <c r="H23" s="40"/>
      <c r="I23" s="40"/>
      <c r="J23" s="40"/>
      <c r="K23" s="40"/>
      <c r="L23" s="41"/>
      <c r="N23" s="38" t="str">
        <f>IF(C23="","",VLOOKUP(C23,'Set-up'!$AF$35:$AG$64,2,FALSE))</f>
        <v/>
      </c>
      <c r="O23" s="38">
        <f t="shared" si="3"/>
        <v>0</v>
      </c>
    </row>
    <row r="24" spans="1:15" x14ac:dyDescent="0.25">
      <c r="A24" s="2"/>
      <c r="B24" s="2"/>
      <c r="C24" s="2"/>
      <c r="D24" s="2"/>
      <c r="E24" s="30"/>
      <c r="F24" s="45">
        <f t="shared" si="1"/>
        <v>0</v>
      </c>
      <c r="G24" s="40"/>
      <c r="H24" s="40"/>
      <c r="I24" s="40"/>
      <c r="J24" s="40"/>
      <c r="K24" s="40"/>
      <c r="L24" s="41"/>
      <c r="N24" s="38" t="str">
        <f>IF(C24="","",VLOOKUP(C24,'Set-up'!$AF$35:$AG$64,2,FALSE))</f>
        <v/>
      </c>
      <c r="O24" s="38">
        <f t="shared" si="3"/>
        <v>0</v>
      </c>
    </row>
    <row r="25" spans="1:15" x14ac:dyDescent="0.25">
      <c r="A25" s="2"/>
      <c r="B25" s="2"/>
      <c r="C25" s="2"/>
      <c r="D25" s="2"/>
      <c r="E25" s="30"/>
      <c r="F25" s="45">
        <f t="shared" si="1"/>
        <v>0</v>
      </c>
      <c r="G25" s="40"/>
      <c r="H25" s="40"/>
      <c r="I25" s="40"/>
      <c r="J25" s="40"/>
      <c r="K25" s="40"/>
      <c r="L25" s="41"/>
      <c r="N25" s="38" t="str">
        <f>IF(C25="","",VLOOKUP(C25,'Set-up'!$AF$35:$AG$64,2,FALSE))</f>
        <v/>
      </c>
      <c r="O25" s="38">
        <f t="shared" si="3"/>
        <v>0</v>
      </c>
    </row>
    <row r="26" spans="1:15" x14ac:dyDescent="0.25">
      <c r="A26" s="2"/>
      <c r="B26" s="2"/>
      <c r="C26" s="2"/>
      <c r="D26" s="2"/>
      <c r="E26" s="30"/>
      <c r="F26" s="45">
        <f t="shared" si="1"/>
        <v>0</v>
      </c>
      <c r="G26" s="40"/>
      <c r="H26" s="40"/>
      <c r="I26" s="40"/>
      <c r="J26" s="40"/>
      <c r="K26" s="40"/>
      <c r="L26" s="41"/>
      <c r="N26" s="38" t="str">
        <f>IF(C26="","",VLOOKUP(C26,'Set-up'!$AF$35:$AG$64,2,FALSE))</f>
        <v/>
      </c>
      <c r="O26" s="38">
        <f t="shared" si="3"/>
        <v>0</v>
      </c>
    </row>
    <row r="27" spans="1:15" x14ac:dyDescent="0.25">
      <c r="A27" s="2"/>
      <c r="B27" s="2"/>
      <c r="C27" s="2"/>
      <c r="D27" s="2"/>
      <c r="E27" s="30"/>
      <c r="F27" s="45">
        <f t="shared" si="1"/>
        <v>0</v>
      </c>
      <c r="G27" s="40"/>
      <c r="H27" s="40"/>
      <c r="I27" s="40"/>
      <c r="J27" s="40"/>
      <c r="K27" s="40"/>
      <c r="L27" s="41"/>
      <c r="N27" s="38" t="str">
        <f>IF(C27="","",VLOOKUP(C27,'Set-up'!$AF$35:$AG$64,2,FALSE))</f>
        <v/>
      </c>
      <c r="O27" s="38">
        <f t="shared" si="3"/>
        <v>0</v>
      </c>
    </row>
    <row r="28" spans="1:15" x14ac:dyDescent="0.25">
      <c r="A28" s="2"/>
      <c r="B28" s="2"/>
      <c r="C28" s="2"/>
      <c r="D28" s="2"/>
      <c r="E28" s="30"/>
      <c r="F28" s="45">
        <f t="shared" si="1"/>
        <v>0</v>
      </c>
      <c r="G28" s="40"/>
      <c r="H28" s="40"/>
      <c r="I28" s="40"/>
      <c r="J28" s="40"/>
      <c r="K28" s="40"/>
      <c r="L28" s="41"/>
      <c r="N28" s="38" t="str">
        <f>IF(C28="","",VLOOKUP(C28,'Set-up'!$AF$35:$AG$64,2,FALSE))</f>
        <v/>
      </c>
      <c r="O28" s="38">
        <f t="shared" si="3"/>
        <v>0</v>
      </c>
    </row>
    <row r="29" spans="1:15" x14ac:dyDescent="0.25">
      <c r="A29" s="2"/>
      <c r="B29" s="2"/>
      <c r="C29" s="2"/>
      <c r="D29" s="2"/>
      <c r="E29" s="30"/>
      <c r="F29" s="45">
        <f t="shared" si="1"/>
        <v>0</v>
      </c>
      <c r="G29" s="40"/>
      <c r="H29" s="40"/>
      <c r="I29" s="40"/>
      <c r="J29" s="40"/>
      <c r="K29" s="40"/>
      <c r="L29" s="41"/>
      <c r="N29" s="38" t="str">
        <f>IF(C29="","",VLOOKUP(C29,'Set-up'!$AF$35:$AG$64,2,FALSE))</f>
        <v/>
      </c>
      <c r="O29" s="38">
        <f t="shared" si="3"/>
        <v>0</v>
      </c>
    </row>
    <row r="30" spans="1:15" x14ac:dyDescent="0.25">
      <c r="A30" s="2"/>
      <c r="B30" s="2"/>
      <c r="C30" s="2"/>
      <c r="D30" s="2"/>
      <c r="E30" s="30"/>
      <c r="F30" s="45">
        <f t="shared" si="1"/>
        <v>0</v>
      </c>
      <c r="G30" s="40"/>
      <c r="H30" s="40"/>
      <c r="I30" s="40"/>
      <c r="J30" s="40"/>
      <c r="K30" s="40"/>
      <c r="L30" s="41"/>
      <c r="N30" s="38" t="str">
        <f>IF(C30="","",VLOOKUP(C30,'Set-up'!$AF$35:$AG$64,2,FALSE))</f>
        <v/>
      </c>
      <c r="O30" s="38">
        <f t="shared" si="3"/>
        <v>0</v>
      </c>
    </row>
    <row r="31" spans="1:15" x14ac:dyDescent="0.25">
      <c r="A31" s="2"/>
      <c r="B31" s="2"/>
      <c r="C31" s="2"/>
      <c r="D31" s="2"/>
      <c r="E31" s="30"/>
      <c r="F31" s="45">
        <f t="shared" si="1"/>
        <v>0</v>
      </c>
      <c r="G31" s="40"/>
      <c r="H31" s="40"/>
      <c r="I31" s="40"/>
      <c r="J31" s="40"/>
      <c r="K31" s="40"/>
      <c r="L31" s="41"/>
      <c r="N31" s="38" t="str">
        <f>IF(C31="","",VLOOKUP(C31,'Set-up'!$AF$35:$AG$64,2,FALSE))</f>
        <v/>
      </c>
      <c r="O31" s="38">
        <f t="shared" si="3"/>
        <v>0</v>
      </c>
    </row>
    <row r="32" spans="1:15" x14ac:dyDescent="0.25">
      <c r="A32" s="2"/>
      <c r="B32" s="2"/>
      <c r="C32" s="2"/>
      <c r="D32" s="2"/>
      <c r="E32" s="30"/>
      <c r="F32" s="45">
        <f t="shared" si="1"/>
        <v>0</v>
      </c>
      <c r="G32" s="40"/>
      <c r="H32" s="40"/>
      <c r="I32" s="40"/>
      <c r="J32" s="40"/>
      <c r="K32" s="40"/>
      <c r="L32" s="41"/>
      <c r="N32" s="38" t="str">
        <f>IF(C32="","",VLOOKUP(C32,'Set-up'!$AF$35:$AG$64,2,FALSE))</f>
        <v/>
      </c>
      <c r="O32" s="38">
        <f t="shared" si="3"/>
        <v>0</v>
      </c>
    </row>
    <row r="33" spans="1:15" x14ac:dyDescent="0.25">
      <c r="A33" s="2"/>
      <c r="B33" s="2"/>
      <c r="C33" s="2"/>
      <c r="D33" s="2"/>
      <c r="E33" s="30"/>
      <c r="F33" s="45">
        <f t="shared" si="1"/>
        <v>0</v>
      </c>
      <c r="G33" s="40"/>
      <c r="H33" s="40"/>
      <c r="I33" s="40"/>
      <c r="J33" s="40"/>
      <c r="K33" s="40"/>
      <c r="L33" s="41"/>
      <c r="N33" s="38" t="str">
        <f>IF(C33="","",VLOOKUP(C33,'Set-up'!$AF$35:$AG$64,2,FALSE))</f>
        <v/>
      </c>
      <c r="O33" s="38">
        <f t="shared" si="3"/>
        <v>0</v>
      </c>
    </row>
    <row r="34" spans="1:15" x14ac:dyDescent="0.25">
      <c r="A34" s="2"/>
      <c r="B34" s="2"/>
      <c r="C34" s="2"/>
      <c r="D34" s="2"/>
      <c r="E34" s="30"/>
      <c r="F34" s="45">
        <f t="shared" si="1"/>
        <v>0</v>
      </c>
      <c r="G34" s="40"/>
      <c r="H34" s="40"/>
      <c r="I34" s="40"/>
      <c r="J34" s="40"/>
      <c r="K34" s="40"/>
      <c r="L34" s="41"/>
      <c r="N34" s="38" t="str">
        <f>IF(C34="","",VLOOKUP(C34,'Set-up'!$AF$35:$AG$64,2,FALSE))</f>
        <v/>
      </c>
      <c r="O34" s="38">
        <f t="shared" si="3"/>
        <v>0</v>
      </c>
    </row>
    <row r="35" spans="1:15" x14ac:dyDescent="0.25">
      <c r="A35" s="2"/>
      <c r="B35" s="2"/>
      <c r="C35" s="2"/>
      <c r="D35" s="2"/>
      <c r="E35" s="30"/>
      <c r="F35" s="45">
        <f t="shared" si="1"/>
        <v>0</v>
      </c>
      <c r="G35" s="40"/>
      <c r="H35" s="40"/>
      <c r="I35" s="40"/>
      <c r="J35" s="40"/>
      <c r="K35" s="40"/>
      <c r="L35" s="41"/>
      <c r="N35" s="38" t="str">
        <f>IF(C35="","",VLOOKUP(C35,'Set-up'!$AF$35:$AG$64,2,FALSE))</f>
        <v/>
      </c>
      <c r="O35" s="38">
        <f t="shared" si="3"/>
        <v>0</v>
      </c>
    </row>
    <row r="36" spans="1:15" x14ac:dyDescent="0.25">
      <c r="A36" s="2"/>
      <c r="B36" s="2"/>
      <c r="C36" s="2"/>
      <c r="D36" s="2"/>
      <c r="E36" s="30"/>
      <c r="F36" s="45">
        <f t="shared" si="1"/>
        <v>0</v>
      </c>
      <c r="G36" s="40"/>
      <c r="H36" s="40"/>
      <c r="I36" s="40"/>
      <c r="J36" s="40"/>
      <c r="K36" s="40"/>
      <c r="L36" s="41"/>
      <c r="N36" s="38" t="str">
        <f>IF(C36="","",VLOOKUP(C36,'Set-up'!$AF$35:$AG$64,2,FALSE))</f>
        <v/>
      </c>
      <c r="O36" s="38">
        <f t="shared" si="3"/>
        <v>0</v>
      </c>
    </row>
    <row r="37" spans="1:15" x14ac:dyDescent="0.25">
      <c r="A37" s="2"/>
      <c r="B37" s="2"/>
      <c r="C37" s="2"/>
      <c r="D37" s="2"/>
      <c r="E37" s="30"/>
      <c r="F37" s="45">
        <f t="shared" si="1"/>
        <v>0</v>
      </c>
      <c r="G37" s="40"/>
      <c r="H37" s="40"/>
      <c r="I37" s="40"/>
      <c r="J37" s="40"/>
      <c r="K37" s="40"/>
      <c r="L37" s="41"/>
      <c r="N37" s="38" t="str">
        <f>IF(C37="","",VLOOKUP(C37,'Set-up'!$AF$35:$AG$64,2,FALSE))</f>
        <v/>
      </c>
      <c r="O37" s="38">
        <f t="shared" si="3"/>
        <v>0</v>
      </c>
    </row>
    <row r="38" spans="1:15" x14ac:dyDescent="0.25">
      <c r="A38" s="2"/>
      <c r="B38" s="2"/>
      <c r="C38" s="2"/>
      <c r="D38" s="2"/>
      <c r="E38" s="30"/>
      <c r="F38" s="45">
        <f t="shared" si="1"/>
        <v>0</v>
      </c>
      <c r="G38" s="40"/>
      <c r="H38" s="40"/>
      <c r="I38" s="40"/>
      <c r="J38" s="40"/>
      <c r="K38" s="40"/>
      <c r="L38" s="41"/>
      <c r="N38" s="38" t="str">
        <f>IF(C38="","",VLOOKUP(C38,'Set-up'!$AF$35:$AG$64,2,FALSE))</f>
        <v/>
      </c>
      <c r="O38" s="38">
        <f t="shared" si="3"/>
        <v>0</v>
      </c>
    </row>
    <row r="39" spans="1:15" x14ac:dyDescent="0.25">
      <c r="A39" s="2"/>
      <c r="B39" s="2"/>
      <c r="C39" s="2"/>
      <c r="D39" s="2"/>
      <c r="E39" s="30"/>
      <c r="F39" s="45">
        <f t="shared" si="1"/>
        <v>0</v>
      </c>
      <c r="G39" s="40"/>
      <c r="H39" s="40"/>
      <c r="I39" s="40"/>
      <c r="J39" s="40"/>
      <c r="K39" s="40"/>
      <c r="L39" s="41"/>
      <c r="N39" s="38" t="str">
        <f>IF(C39="","",VLOOKUP(C39,'Set-up'!$AF$35:$AG$64,2,FALSE))</f>
        <v/>
      </c>
      <c r="O39" s="38">
        <f t="shared" si="3"/>
        <v>0</v>
      </c>
    </row>
    <row r="40" spans="1:15" x14ac:dyDescent="0.25">
      <c r="A40" s="2"/>
      <c r="B40" s="2"/>
      <c r="C40" s="2"/>
      <c r="D40" s="2"/>
      <c r="E40" s="30"/>
      <c r="F40" s="45">
        <f t="shared" si="1"/>
        <v>0</v>
      </c>
      <c r="G40" s="40"/>
      <c r="H40" s="40"/>
      <c r="I40" s="40"/>
      <c r="J40" s="40"/>
      <c r="K40" s="40"/>
      <c r="L40" s="41"/>
      <c r="N40" s="38" t="str">
        <f>IF(C40="","",VLOOKUP(C40,'Set-up'!$AF$35:$AG$64,2,FALSE))</f>
        <v/>
      </c>
      <c r="O40" s="38">
        <f t="shared" si="3"/>
        <v>0</v>
      </c>
    </row>
    <row r="41" spans="1:15" x14ac:dyDescent="0.25">
      <c r="A41" s="2"/>
      <c r="B41" s="2"/>
      <c r="C41" s="2"/>
      <c r="D41" s="2"/>
      <c r="E41" s="30"/>
      <c r="F41" s="45">
        <f t="shared" si="1"/>
        <v>0</v>
      </c>
      <c r="G41" s="40"/>
      <c r="H41" s="40"/>
      <c r="I41" s="40"/>
      <c r="J41" s="40"/>
      <c r="K41" s="40"/>
      <c r="L41" s="41"/>
      <c r="N41" s="38" t="str">
        <f>IF(C41="","",VLOOKUP(C41,'Set-up'!$AF$35:$AG$64,2,FALSE))</f>
        <v/>
      </c>
      <c r="O41" s="38">
        <f t="shared" si="3"/>
        <v>0</v>
      </c>
    </row>
    <row r="42" spans="1:15" x14ac:dyDescent="0.25">
      <c r="A42" s="2"/>
      <c r="B42" s="2"/>
      <c r="C42" s="2"/>
      <c r="D42" s="2"/>
      <c r="E42" s="30"/>
      <c r="F42" s="45">
        <f t="shared" si="1"/>
        <v>0</v>
      </c>
      <c r="G42" s="40"/>
      <c r="H42" s="40"/>
      <c r="I42" s="40"/>
      <c r="J42" s="40"/>
      <c r="K42" s="40"/>
      <c r="L42" s="41"/>
      <c r="N42" s="38" t="str">
        <f>IF(C42="","",VLOOKUP(C42,'Set-up'!$AF$35:$AG$64,2,FALSE))</f>
        <v/>
      </c>
      <c r="O42" s="38">
        <f t="shared" si="3"/>
        <v>0</v>
      </c>
    </row>
    <row r="43" spans="1:15" x14ac:dyDescent="0.25">
      <c r="A43" s="2"/>
      <c r="B43" s="2"/>
      <c r="C43" s="2"/>
      <c r="D43" s="2"/>
      <c r="E43" s="30"/>
      <c r="F43" s="45">
        <f t="shared" si="1"/>
        <v>0</v>
      </c>
      <c r="G43" s="40"/>
      <c r="H43" s="40"/>
      <c r="I43" s="40"/>
      <c r="J43" s="40"/>
      <c r="K43" s="40"/>
      <c r="L43" s="41"/>
      <c r="N43" s="38" t="str">
        <f>IF(C43="","",VLOOKUP(C43,'Set-up'!$AF$35:$AG$64,2,FALSE))</f>
        <v/>
      </c>
      <c r="O43" s="38">
        <f t="shared" si="3"/>
        <v>0</v>
      </c>
    </row>
    <row r="44" spans="1:15" x14ac:dyDescent="0.25">
      <c r="A44" s="2"/>
      <c r="B44" s="2"/>
      <c r="C44" s="2"/>
      <c r="D44" s="2"/>
      <c r="E44" s="30"/>
      <c r="F44" s="45">
        <f t="shared" si="1"/>
        <v>0</v>
      </c>
      <c r="G44" s="40"/>
      <c r="H44" s="40"/>
      <c r="I44" s="40"/>
      <c r="J44" s="40"/>
      <c r="K44" s="40"/>
      <c r="L44" s="41"/>
      <c r="N44" s="38" t="str">
        <f>IF(C44="","",VLOOKUP(C44,'Set-up'!$AF$35:$AG$64,2,FALSE))</f>
        <v/>
      </c>
      <c r="O44" s="38">
        <f t="shared" si="3"/>
        <v>0</v>
      </c>
    </row>
    <row r="45" spans="1:15" x14ac:dyDescent="0.25">
      <c r="A45" s="2"/>
      <c r="B45" s="2"/>
      <c r="C45" s="2"/>
      <c r="D45" s="2"/>
      <c r="E45" s="30"/>
      <c r="F45" s="45">
        <f t="shared" si="1"/>
        <v>0</v>
      </c>
      <c r="G45" s="40"/>
      <c r="H45" s="40"/>
      <c r="I45" s="40"/>
      <c r="J45" s="40"/>
      <c r="K45" s="40"/>
      <c r="L45" s="41"/>
      <c r="N45" s="38" t="str">
        <f>IF(C45="","",VLOOKUP(C45,'Set-up'!$AF$35:$AG$64,2,FALSE))</f>
        <v/>
      </c>
      <c r="O45" s="38">
        <f t="shared" si="3"/>
        <v>0</v>
      </c>
    </row>
    <row r="46" spans="1:15" x14ac:dyDescent="0.25">
      <c r="A46" s="2"/>
      <c r="B46" s="2"/>
      <c r="C46" s="2"/>
      <c r="D46" s="2"/>
      <c r="E46" s="30"/>
      <c r="F46" s="45">
        <f t="shared" si="1"/>
        <v>0</v>
      </c>
      <c r="G46" s="40"/>
      <c r="H46" s="40"/>
      <c r="I46" s="40"/>
      <c r="J46" s="40"/>
      <c r="K46" s="40"/>
      <c r="L46" s="41"/>
      <c r="N46" s="38" t="str">
        <f>IF(C46="","",VLOOKUP(C46,'Set-up'!$AF$35:$AG$64,2,FALSE))</f>
        <v/>
      </c>
      <c r="O46" s="38">
        <f t="shared" si="3"/>
        <v>0</v>
      </c>
    </row>
    <row r="47" spans="1:15" x14ac:dyDescent="0.25">
      <c r="A47" s="2"/>
      <c r="B47" s="2"/>
      <c r="C47" s="2"/>
      <c r="D47" s="2"/>
      <c r="E47" s="30"/>
      <c r="F47" s="45">
        <f t="shared" si="1"/>
        <v>0</v>
      </c>
      <c r="G47" s="40"/>
      <c r="H47" s="40"/>
      <c r="I47" s="40"/>
      <c r="J47" s="40"/>
      <c r="K47" s="40"/>
      <c r="L47" s="41"/>
      <c r="N47" s="38" t="str">
        <f>IF(C47="","",VLOOKUP(C47,'Set-up'!$AF$35:$AG$64,2,FALSE))</f>
        <v/>
      </c>
      <c r="O47" s="38">
        <f t="shared" si="3"/>
        <v>0</v>
      </c>
    </row>
    <row r="48" spans="1:15" x14ac:dyDescent="0.25">
      <c r="A48" s="2"/>
      <c r="B48" s="2"/>
      <c r="C48" s="2"/>
      <c r="D48" s="2"/>
      <c r="E48" s="30"/>
      <c r="F48" s="45">
        <f t="shared" si="1"/>
        <v>0</v>
      </c>
      <c r="G48" s="40"/>
      <c r="H48" s="40"/>
      <c r="I48" s="40"/>
      <c r="J48" s="40"/>
      <c r="K48" s="40"/>
      <c r="L48" s="41"/>
      <c r="N48" s="38" t="str">
        <f>IF(C48="","",VLOOKUP(C48,'Set-up'!$AF$35:$AG$64,2,FALSE))</f>
        <v/>
      </c>
      <c r="O48" s="38">
        <f t="shared" si="3"/>
        <v>0</v>
      </c>
    </row>
    <row r="49" spans="1:15" x14ac:dyDescent="0.25">
      <c r="A49" s="2"/>
      <c r="B49" s="2"/>
      <c r="C49" s="2"/>
      <c r="D49" s="2"/>
      <c r="E49" s="30"/>
      <c r="F49" s="45">
        <f t="shared" si="1"/>
        <v>0</v>
      </c>
      <c r="G49" s="40"/>
      <c r="H49" s="40"/>
      <c r="I49" s="40"/>
      <c r="J49" s="40"/>
      <c r="K49" s="40"/>
      <c r="L49" s="41"/>
      <c r="N49" s="38" t="str">
        <f>IF(C49="","",VLOOKUP(C49,'Set-up'!$AF$35:$AG$64,2,FALSE))</f>
        <v/>
      </c>
      <c r="O49" s="38">
        <f t="shared" si="3"/>
        <v>0</v>
      </c>
    </row>
    <row r="50" spans="1:15" x14ac:dyDescent="0.25">
      <c r="A50" s="2"/>
      <c r="B50" s="2"/>
      <c r="C50" s="2"/>
      <c r="D50" s="2"/>
      <c r="E50" s="30"/>
      <c r="F50" s="45">
        <f t="shared" si="1"/>
        <v>0</v>
      </c>
      <c r="G50" s="40"/>
      <c r="H50" s="40"/>
      <c r="I50" s="40"/>
      <c r="J50" s="40"/>
      <c r="K50" s="40"/>
      <c r="L50" s="41"/>
      <c r="N50" s="38" t="str">
        <f>IF(C50="","",VLOOKUP(C50,'Set-up'!$AF$35:$AG$64,2,FALSE))</f>
        <v/>
      </c>
      <c r="O50" s="38">
        <f t="shared" si="3"/>
        <v>0</v>
      </c>
    </row>
    <row r="51" spans="1:15" x14ac:dyDescent="0.25">
      <c r="A51" s="2"/>
      <c r="B51" s="2"/>
      <c r="C51" s="2"/>
      <c r="D51" s="2"/>
      <c r="E51" s="30"/>
      <c r="F51" s="45">
        <f t="shared" si="1"/>
        <v>0</v>
      </c>
      <c r="G51" s="40"/>
      <c r="H51" s="40"/>
      <c r="I51" s="40"/>
      <c r="J51" s="40"/>
      <c r="K51" s="40"/>
      <c r="L51" s="41"/>
      <c r="N51" s="38" t="str">
        <f>IF(C51="","",VLOOKUP(C51,'Set-up'!$AF$35:$AG$64,2,FALSE))</f>
        <v/>
      </c>
      <c r="O51" s="38">
        <f t="shared" si="3"/>
        <v>0</v>
      </c>
    </row>
    <row r="52" spans="1:15" x14ac:dyDescent="0.25">
      <c r="A52" s="2"/>
      <c r="B52" s="2"/>
      <c r="C52" s="2"/>
      <c r="D52" s="2"/>
      <c r="E52" s="30"/>
      <c r="F52" s="45">
        <f t="shared" si="1"/>
        <v>0</v>
      </c>
      <c r="G52" s="40"/>
      <c r="H52" s="40"/>
      <c r="I52" s="40"/>
      <c r="J52" s="40"/>
      <c r="K52" s="40"/>
      <c r="L52" s="41"/>
      <c r="N52" s="38" t="str">
        <f>IF(C52="","",VLOOKUP(C52,'Set-up'!$AF$35:$AG$64,2,FALSE))</f>
        <v/>
      </c>
      <c r="O52" s="38">
        <f t="shared" si="3"/>
        <v>0</v>
      </c>
    </row>
    <row r="53" spans="1:15" x14ac:dyDescent="0.25">
      <c r="A53" s="2"/>
      <c r="B53" s="2"/>
      <c r="C53" s="2"/>
      <c r="D53" s="2"/>
      <c r="E53" s="30"/>
      <c r="F53" s="45">
        <f t="shared" si="1"/>
        <v>0</v>
      </c>
      <c r="G53" s="40"/>
      <c r="H53" s="40"/>
      <c r="I53" s="40"/>
      <c r="J53" s="40"/>
      <c r="K53" s="40"/>
      <c r="L53" s="41"/>
      <c r="N53" s="38" t="str">
        <f>IF(C53="","",VLOOKUP(C53,'Set-up'!$AF$35:$AG$64,2,FALSE))</f>
        <v/>
      </c>
      <c r="O53" s="38">
        <f t="shared" si="3"/>
        <v>0</v>
      </c>
    </row>
    <row r="54" spans="1:15" x14ac:dyDescent="0.25">
      <c r="A54" s="2"/>
      <c r="B54" s="2"/>
      <c r="C54" s="2"/>
      <c r="D54" s="2"/>
      <c r="E54" s="30"/>
      <c r="F54" s="45">
        <f t="shared" si="1"/>
        <v>0</v>
      </c>
      <c r="G54" s="40"/>
      <c r="H54" s="40"/>
      <c r="I54" s="40"/>
      <c r="J54" s="40"/>
      <c r="K54" s="40"/>
      <c r="L54" s="41"/>
      <c r="N54" s="38" t="str">
        <f>IF(C54="","",VLOOKUP(C54,'Set-up'!$AF$35:$AG$64,2,FALSE))</f>
        <v/>
      </c>
      <c r="O54" s="38">
        <f t="shared" si="3"/>
        <v>0</v>
      </c>
    </row>
    <row r="55" spans="1:15" x14ac:dyDescent="0.25">
      <c r="A55" s="2"/>
      <c r="B55" s="2"/>
      <c r="C55" s="2"/>
      <c r="D55" s="2"/>
      <c r="E55" s="30"/>
      <c r="F55" s="45">
        <f t="shared" si="1"/>
        <v>0</v>
      </c>
      <c r="G55" s="40"/>
      <c r="H55" s="40"/>
      <c r="I55" s="40"/>
      <c r="J55" s="40"/>
      <c r="K55" s="40"/>
      <c r="L55" s="41"/>
      <c r="N55" s="38" t="str">
        <f>IF(C55="","",VLOOKUP(C55,'Set-up'!$AF$35:$AG$64,2,FALSE))</f>
        <v/>
      </c>
      <c r="O55" s="38">
        <f t="shared" si="3"/>
        <v>0</v>
      </c>
    </row>
    <row r="56" spans="1:15" x14ac:dyDescent="0.25">
      <c r="A56" s="2"/>
      <c r="B56" s="2"/>
      <c r="C56" s="2"/>
      <c r="D56" s="2"/>
      <c r="E56" s="30"/>
      <c r="F56" s="45">
        <f t="shared" si="1"/>
        <v>0</v>
      </c>
      <c r="G56" s="40"/>
      <c r="H56" s="40"/>
      <c r="I56" s="40"/>
      <c r="J56" s="40"/>
      <c r="K56" s="40"/>
      <c r="L56" s="41"/>
      <c r="N56" s="38" t="str">
        <f>IF(C56="","",VLOOKUP(C56,'Set-up'!$AF$35:$AG$64,2,FALSE))</f>
        <v/>
      </c>
      <c r="O56" s="38">
        <f t="shared" si="3"/>
        <v>0</v>
      </c>
    </row>
    <row r="57" spans="1:15" x14ac:dyDescent="0.25">
      <c r="A57" s="2"/>
      <c r="B57" s="2"/>
      <c r="C57" s="2"/>
      <c r="D57" s="2"/>
      <c r="E57" s="30"/>
      <c r="F57" s="45">
        <f t="shared" si="1"/>
        <v>0</v>
      </c>
      <c r="G57" s="40"/>
      <c r="H57" s="40"/>
      <c r="I57" s="40"/>
      <c r="J57" s="40"/>
      <c r="K57" s="40"/>
      <c r="L57" s="41"/>
      <c r="N57" s="38" t="str">
        <f>IF(C57="","",VLOOKUP(C57,'Set-up'!$AF$35:$AG$64,2,FALSE))</f>
        <v/>
      </c>
      <c r="O57" s="38">
        <f t="shared" si="3"/>
        <v>0</v>
      </c>
    </row>
    <row r="58" spans="1:15" x14ac:dyDescent="0.25">
      <c r="A58" s="2"/>
      <c r="B58" s="2"/>
      <c r="C58" s="2"/>
      <c r="D58" s="2"/>
      <c r="E58" s="30"/>
      <c r="F58" s="45">
        <f t="shared" si="1"/>
        <v>0</v>
      </c>
      <c r="G58" s="40"/>
      <c r="H58" s="40"/>
      <c r="I58" s="40"/>
      <c r="J58" s="40"/>
      <c r="K58" s="40"/>
      <c r="L58" s="41"/>
      <c r="N58" s="38" t="str">
        <f>IF(C58="","",VLOOKUP(C58,'Set-up'!$AF$35:$AG$64,2,FALSE))</f>
        <v/>
      </c>
      <c r="O58" s="38">
        <f t="shared" si="3"/>
        <v>0</v>
      </c>
    </row>
    <row r="59" spans="1:15" x14ac:dyDescent="0.25">
      <c r="A59" s="2"/>
      <c r="B59" s="2"/>
      <c r="C59" s="2"/>
      <c r="D59" s="2"/>
      <c r="E59" s="30"/>
      <c r="F59" s="45">
        <f t="shared" si="1"/>
        <v>0</v>
      </c>
      <c r="G59" s="40"/>
      <c r="H59" s="40"/>
      <c r="I59" s="40"/>
      <c r="J59" s="40"/>
      <c r="K59" s="40"/>
      <c r="L59" s="41"/>
      <c r="N59" s="38" t="str">
        <f>IF(C59="","",VLOOKUP(C59,'Set-up'!$AF$35:$AG$64,2,FALSE))</f>
        <v/>
      </c>
      <c r="O59" s="38">
        <f t="shared" si="3"/>
        <v>0</v>
      </c>
    </row>
    <row r="60" spans="1:15" x14ac:dyDescent="0.25">
      <c r="A60" s="2"/>
      <c r="B60" s="2"/>
      <c r="C60" s="2"/>
      <c r="D60" s="2"/>
      <c r="E60" s="30"/>
      <c r="F60" s="45">
        <f t="shared" si="1"/>
        <v>0</v>
      </c>
      <c r="G60" s="40"/>
      <c r="H60" s="40"/>
      <c r="I60" s="40"/>
      <c r="J60" s="40"/>
      <c r="K60" s="40"/>
      <c r="L60" s="41"/>
      <c r="N60" s="38" t="str">
        <f>IF(C60="","",VLOOKUP(C60,'Set-up'!$AF$35:$AG$64,2,FALSE))</f>
        <v/>
      </c>
      <c r="O60" s="38">
        <f t="shared" si="3"/>
        <v>0</v>
      </c>
    </row>
    <row r="61" spans="1:15" x14ac:dyDescent="0.25">
      <c r="A61" s="2"/>
      <c r="B61" s="2"/>
      <c r="C61" s="2"/>
      <c r="D61" s="2"/>
      <c r="E61" s="30"/>
      <c r="F61" s="45">
        <f t="shared" si="1"/>
        <v>0</v>
      </c>
      <c r="G61" s="40"/>
      <c r="H61" s="40"/>
      <c r="I61" s="40"/>
      <c r="J61" s="40"/>
      <c r="K61" s="40"/>
      <c r="L61" s="41"/>
      <c r="N61" s="38" t="str">
        <f>IF(C61="","",VLOOKUP(C61,'Set-up'!$AF$35:$AG$64,2,FALSE))</f>
        <v/>
      </c>
      <c r="O61" s="38">
        <f t="shared" si="3"/>
        <v>0</v>
      </c>
    </row>
    <row r="62" spans="1:15" x14ac:dyDescent="0.25">
      <c r="A62" s="2"/>
      <c r="B62" s="2"/>
      <c r="C62" s="2"/>
      <c r="D62" s="2"/>
      <c r="E62" s="30"/>
      <c r="F62" s="45">
        <f t="shared" si="1"/>
        <v>0</v>
      </c>
      <c r="G62" s="40"/>
      <c r="H62" s="40"/>
      <c r="I62" s="40"/>
      <c r="J62" s="40"/>
      <c r="K62" s="40"/>
      <c r="L62" s="41"/>
      <c r="N62" s="38" t="str">
        <f>IF(C62="","",VLOOKUP(C62,'Set-up'!$AF$35:$AG$64,2,FALSE))</f>
        <v/>
      </c>
      <c r="O62" s="38">
        <f t="shared" si="3"/>
        <v>0</v>
      </c>
    </row>
    <row r="63" spans="1:15" x14ac:dyDescent="0.25">
      <c r="A63" s="2"/>
      <c r="B63" s="2"/>
      <c r="C63" s="2"/>
      <c r="D63" s="2"/>
      <c r="E63" s="30"/>
      <c r="F63" s="45">
        <f t="shared" si="1"/>
        <v>0</v>
      </c>
      <c r="G63" s="40"/>
      <c r="H63" s="40"/>
      <c r="I63" s="40"/>
      <c r="J63" s="40"/>
      <c r="K63" s="40"/>
      <c r="L63" s="41"/>
      <c r="N63" s="38" t="str">
        <f>IF(C63="","",VLOOKUP(C63,'Set-up'!$AF$35:$AG$64,2,FALSE))</f>
        <v/>
      </c>
      <c r="O63" s="38">
        <f t="shared" si="3"/>
        <v>0</v>
      </c>
    </row>
    <row r="64" spans="1:15" x14ac:dyDescent="0.25">
      <c r="A64" s="2"/>
      <c r="B64" s="2"/>
      <c r="C64" s="2"/>
      <c r="D64" s="2"/>
      <c r="E64" s="30"/>
      <c r="F64" s="45">
        <f t="shared" si="1"/>
        <v>0</v>
      </c>
      <c r="G64" s="40"/>
      <c r="H64" s="40"/>
      <c r="I64" s="40"/>
      <c r="J64" s="40"/>
      <c r="K64" s="40"/>
      <c r="L64" s="41"/>
      <c r="N64" s="38" t="str">
        <f>IF(C64="","",VLOOKUP(C64,'Set-up'!$AF$35:$AG$64,2,FALSE))</f>
        <v/>
      </c>
      <c r="O64" s="38">
        <f t="shared" si="3"/>
        <v>0</v>
      </c>
    </row>
    <row r="65" spans="1:15" x14ac:dyDescent="0.25">
      <c r="A65" s="2"/>
      <c r="B65" s="2"/>
      <c r="C65" s="2"/>
      <c r="D65" s="2"/>
      <c r="E65" s="30"/>
      <c r="F65" s="45">
        <f t="shared" si="1"/>
        <v>0</v>
      </c>
      <c r="G65" s="40"/>
      <c r="H65" s="40"/>
      <c r="I65" s="40"/>
      <c r="J65" s="40"/>
      <c r="K65" s="40"/>
      <c r="L65" s="41"/>
      <c r="N65" s="38" t="str">
        <f>IF(C65="","",VLOOKUP(C65,'Set-up'!$AF$35:$AG$64,2,FALSE))</f>
        <v/>
      </c>
      <c r="O65" s="38">
        <f t="shared" si="3"/>
        <v>0</v>
      </c>
    </row>
    <row r="66" spans="1:15" x14ac:dyDescent="0.25">
      <c r="A66" s="2"/>
      <c r="B66" s="2"/>
      <c r="C66" s="2"/>
      <c r="D66" s="2"/>
      <c r="E66" s="30"/>
      <c r="F66" s="45">
        <f t="shared" si="1"/>
        <v>0</v>
      </c>
      <c r="G66" s="40"/>
      <c r="H66" s="40"/>
      <c r="I66" s="40"/>
      <c r="J66" s="40"/>
      <c r="K66" s="40"/>
      <c r="L66" s="41"/>
      <c r="N66" s="38" t="str">
        <f>IF(C66="","",VLOOKUP(C66,'Set-up'!$AF$35:$AG$64,2,FALSE))</f>
        <v/>
      </c>
      <c r="O66" s="38">
        <f t="shared" si="3"/>
        <v>0</v>
      </c>
    </row>
    <row r="67" spans="1:15" x14ac:dyDescent="0.25">
      <c r="A67" s="2"/>
      <c r="B67" s="2"/>
      <c r="C67" s="2"/>
      <c r="D67" s="2"/>
      <c r="E67" s="30"/>
      <c r="F67" s="45">
        <f t="shared" si="1"/>
        <v>0</v>
      </c>
      <c r="G67" s="40"/>
      <c r="H67" s="40"/>
      <c r="I67" s="40"/>
      <c r="J67" s="40"/>
      <c r="K67" s="40"/>
      <c r="L67" s="41"/>
      <c r="N67" s="38" t="str">
        <f>IF(C67="","",VLOOKUP(C67,'Set-up'!$AF$35:$AG$64,2,FALSE))</f>
        <v/>
      </c>
      <c r="O67" s="38">
        <f t="shared" si="3"/>
        <v>0</v>
      </c>
    </row>
    <row r="68" spans="1:15" x14ac:dyDescent="0.25">
      <c r="A68" s="2"/>
      <c r="B68" s="2"/>
      <c r="C68" s="2"/>
      <c r="D68" s="2"/>
      <c r="E68" s="30"/>
      <c r="F68" s="45">
        <f t="shared" si="1"/>
        <v>0</v>
      </c>
      <c r="G68" s="40"/>
      <c r="H68" s="40"/>
      <c r="I68" s="40"/>
      <c r="J68" s="40"/>
      <c r="K68" s="40"/>
      <c r="L68" s="41"/>
      <c r="N68" s="38" t="str">
        <f>IF(C68="","",VLOOKUP(C68,'Set-up'!$AF$35:$AG$64,2,FALSE))</f>
        <v/>
      </c>
      <c r="O68" s="38">
        <f t="shared" si="3"/>
        <v>0</v>
      </c>
    </row>
    <row r="69" spans="1:15" x14ac:dyDescent="0.25">
      <c r="A69" s="2"/>
      <c r="B69" s="2"/>
      <c r="C69" s="2"/>
      <c r="D69" s="2"/>
      <c r="E69" s="30"/>
      <c r="F69" s="45">
        <f t="shared" si="1"/>
        <v>0</v>
      </c>
      <c r="G69" s="40"/>
      <c r="H69" s="40"/>
      <c r="I69" s="40"/>
      <c r="J69" s="40"/>
      <c r="K69" s="40"/>
      <c r="L69" s="41"/>
      <c r="N69" s="38" t="str">
        <f>IF(C69="","",VLOOKUP(C69,'Set-up'!$AF$35:$AG$64,2,FALSE))</f>
        <v/>
      </c>
      <c r="O69" s="38">
        <f t="shared" si="3"/>
        <v>0</v>
      </c>
    </row>
    <row r="70" spans="1:15" x14ac:dyDescent="0.25">
      <c r="A70" s="2"/>
      <c r="B70" s="2"/>
      <c r="C70" s="2"/>
      <c r="D70" s="2"/>
      <c r="E70" s="30"/>
      <c r="F70" s="45">
        <f t="shared" ref="F70:F133" si="4">SUM(G70:L70)</f>
        <v>0</v>
      </c>
      <c r="G70" s="40"/>
      <c r="H70" s="40"/>
      <c r="I70" s="40"/>
      <c r="J70" s="40"/>
      <c r="K70" s="40"/>
      <c r="L70" s="41"/>
      <c r="N70" s="38" t="str">
        <f>IF(C70="","",VLOOKUP(C70,'Set-up'!$AF$35:$AG$64,2,FALSE))</f>
        <v/>
      </c>
      <c r="O70" s="38">
        <f t="shared" si="3"/>
        <v>0</v>
      </c>
    </row>
    <row r="71" spans="1:15" x14ac:dyDescent="0.25">
      <c r="A71" s="2"/>
      <c r="B71" s="2"/>
      <c r="C71" s="2"/>
      <c r="D71" s="2"/>
      <c r="E71" s="30"/>
      <c r="F71" s="45">
        <f t="shared" si="4"/>
        <v>0</v>
      </c>
      <c r="G71" s="40"/>
      <c r="H71" s="40"/>
      <c r="I71" s="40"/>
      <c r="J71" s="40"/>
      <c r="K71" s="40"/>
      <c r="L71" s="41"/>
      <c r="N71" s="38" t="str">
        <f>IF(C71="","",VLOOKUP(C71,'Set-up'!$AF$35:$AG$64,2,FALSE))</f>
        <v/>
      </c>
      <c r="O71" s="38">
        <f t="shared" si="3"/>
        <v>0</v>
      </c>
    </row>
    <row r="72" spans="1:15" x14ac:dyDescent="0.25">
      <c r="A72" s="2"/>
      <c r="B72" s="2"/>
      <c r="C72" s="2"/>
      <c r="D72" s="2"/>
      <c r="E72" s="30"/>
      <c r="F72" s="45">
        <f t="shared" si="4"/>
        <v>0</v>
      </c>
      <c r="G72" s="40"/>
      <c r="H72" s="40"/>
      <c r="I72" s="40"/>
      <c r="J72" s="40"/>
      <c r="K72" s="40"/>
      <c r="L72" s="41"/>
      <c r="N72" s="38" t="str">
        <f>IF(C72="","",VLOOKUP(C72,'Set-up'!$AF$35:$AG$64,2,FALSE))</f>
        <v/>
      </c>
      <c r="O72" s="38">
        <f t="shared" si="3"/>
        <v>0</v>
      </c>
    </row>
    <row r="73" spans="1:15" x14ac:dyDescent="0.25">
      <c r="A73" s="2"/>
      <c r="B73" s="2"/>
      <c r="C73" s="2"/>
      <c r="D73" s="2"/>
      <c r="E73" s="30"/>
      <c r="F73" s="45">
        <f t="shared" si="4"/>
        <v>0</v>
      </c>
      <c r="G73" s="40"/>
      <c r="H73" s="40"/>
      <c r="I73" s="40"/>
      <c r="J73" s="40"/>
      <c r="K73" s="40"/>
      <c r="L73" s="41"/>
      <c r="N73" s="38" t="str">
        <f>IF(C73="","",VLOOKUP(C73,'Set-up'!$AF$35:$AG$64,2,FALSE))</f>
        <v/>
      </c>
      <c r="O73" s="38">
        <f t="shared" si="3"/>
        <v>0</v>
      </c>
    </row>
    <row r="74" spans="1:15" x14ac:dyDescent="0.25">
      <c r="A74" s="2"/>
      <c r="B74" s="2"/>
      <c r="C74" s="2"/>
      <c r="D74" s="2"/>
      <c r="E74" s="30"/>
      <c r="F74" s="45">
        <f t="shared" si="4"/>
        <v>0</v>
      </c>
      <c r="G74" s="40"/>
      <c r="H74" s="40"/>
      <c r="I74" s="40"/>
      <c r="J74" s="40"/>
      <c r="K74" s="40"/>
      <c r="L74" s="41"/>
      <c r="N74" s="38" t="str">
        <f>IF(C74="","",VLOOKUP(C74,'Set-up'!$AF$35:$AG$64,2,FALSE))</f>
        <v/>
      </c>
      <c r="O74" s="38">
        <f t="shared" si="3"/>
        <v>0</v>
      </c>
    </row>
    <row r="75" spans="1:15" x14ac:dyDescent="0.25">
      <c r="A75" s="2"/>
      <c r="B75" s="2"/>
      <c r="C75" s="2"/>
      <c r="D75" s="2"/>
      <c r="E75" s="30"/>
      <c r="F75" s="45">
        <f t="shared" si="4"/>
        <v>0</v>
      </c>
      <c r="G75" s="40"/>
      <c r="H75" s="40"/>
      <c r="I75" s="40"/>
      <c r="J75" s="40"/>
      <c r="K75" s="40"/>
      <c r="L75" s="41"/>
      <c r="N75" s="38" t="str">
        <f>IF(C75="","",VLOOKUP(C75,'Set-up'!$AF$35:$AG$64,2,FALSE))</f>
        <v/>
      </c>
      <c r="O75" s="38">
        <f t="shared" si="3"/>
        <v>0</v>
      </c>
    </row>
    <row r="76" spans="1:15" x14ac:dyDescent="0.25">
      <c r="A76" s="2"/>
      <c r="B76" s="2"/>
      <c r="C76" s="2"/>
      <c r="D76" s="2"/>
      <c r="E76" s="30"/>
      <c r="F76" s="45">
        <f t="shared" si="4"/>
        <v>0</v>
      </c>
      <c r="G76" s="40"/>
      <c r="H76" s="40"/>
      <c r="I76" s="40"/>
      <c r="J76" s="40"/>
      <c r="K76" s="40"/>
      <c r="L76" s="41"/>
      <c r="N76" s="38" t="str">
        <f>IF(C76="","",VLOOKUP(C76,'Set-up'!$AF$35:$AG$64,2,FALSE))</f>
        <v/>
      </c>
      <c r="O76" s="38">
        <f t="shared" si="3"/>
        <v>0</v>
      </c>
    </row>
    <row r="77" spans="1:15" x14ac:dyDescent="0.25">
      <c r="A77" s="2"/>
      <c r="B77" s="2"/>
      <c r="C77" s="2"/>
      <c r="D77" s="2"/>
      <c r="E77" s="30"/>
      <c r="F77" s="45">
        <f t="shared" si="4"/>
        <v>0</v>
      </c>
      <c r="G77" s="40"/>
      <c r="H77" s="40"/>
      <c r="I77" s="40"/>
      <c r="J77" s="40"/>
      <c r="K77" s="40"/>
      <c r="L77" s="41"/>
      <c r="N77" s="38" t="str">
        <f>IF(C77="","",VLOOKUP(C77,'Set-up'!$AF$35:$AG$64,2,FALSE))</f>
        <v/>
      </c>
      <c r="O77" s="38">
        <f t="shared" si="3"/>
        <v>0</v>
      </c>
    </row>
    <row r="78" spans="1:15" x14ac:dyDescent="0.25">
      <c r="A78" s="2"/>
      <c r="B78" s="2"/>
      <c r="C78" s="2"/>
      <c r="D78" s="2"/>
      <c r="E78" s="30"/>
      <c r="F78" s="45">
        <f t="shared" si="4"/>
        <v>0</v>
      </c>
      <c r="G78" s="40"/>
      <c r="H78" s="40"/>
      <c r="I78" s="40"/>
      <c r="J78" s="40"/>
      <c r="K78" s="40"/>
      <c r="L78" s="41"/>
      <c r="N78" s="38" t="str">
        <f>IF(C78="","",VLOOKUP(C78,'Set-up'!$AF$35:$AG$64,2,FALSE))</f>
        <v/>
      </c>
      <c r="O78" s="38">
        <f t="shared" si="3"/>
        <v>0</v>
      </c>
    </row>
    <row r="79" spans="1:15" x14ac:dyDescent="0.25">
      <c r="A79" s="2"/>
      <c r="B79" s="2"/>
      <c r="C79" s="2"/>
      <c r="D79" s="2"/>
      <c r="E79" s="30"/>
      <c r="F79" s="45">
        <f t="shared" si="4"/>
        <v>0</v>
      </c>
      <c r="G79" s="40"/>
      <c r="H79" s="40"/>
      <c r="I79" s="40"/>
      <c r="J79" s="40"/>
      <c r="K79" s="40"/>
      <c r="L79" s="41"/>
      <c r="N79" s="38" t="str">
        <f>IF(C79="","",VLOOKUP(C79,'Set-up'!$AF$35:$AG$64,2,FALSE))</f>
        <v/>
      </c>
      <c r="O79" s="38">
        <f t="shared" si="3"/>
        <v>0</v>
      </c>
    </row>
    <row r="80" spans="1:15" x14ac:dyDescent="0.25">
      <c r="A80" s="2"/>
      <c r="B80" s="2"/>
      <c r="C80" s="2"/>
      <c r="D80" s="2"/>
      <c r="E80" s="30"/>
      <c r="F80" s="45">
        <f t="shared" si="4"/>
        <v>0</v>
      </c>
      <c r="G80" s="40"/>
      <c r="H80" s="40"/>
      <c r="I80" s="40"/>
      <c r="J80" s="40"/>
      <c r="K80" s="40"/>
      <c r="L80" s="41"/>
      <c r="N80" s="38" t="str">
        <f>IF(C80="","",VLOOKUP(C80,'Set-up'!$AF$35:$AG$64,2,FALSE))</f>
        <v/>
      </c>
      <c r="O80" s="38">
        <f t="shared" si="3"/>
        <v>0</v>
      </c>
    </row>
    <row r="81" spans="1:15" x14ac:dyDescent="0.25">
      <c r="A81" s="2"/>
      <c r="B81" s="2"/>
      <c r="C81" s="2"/>
      <c r="D81" s="2"/>
      <c r="E81" s="30"/>
      <c r="F81" s="45">
        <f t="shared" si="4"/>
        <v>0</v>
      </c>
      <c r="G81" s="40"/>
      <c r="H81" s="40"/>
      <c r="I81" s="40"/>
      <c r="J81" s="40"/>
      <c r="K81" s="40"/>
      <c r="L81" s="41"/>
      <c r="N81" s="38" t="str">
        <f>IF(C81="","",VLOOKUP(C81,'Set-up'!$AF$35:$AG$64,2,FALSE))</f>
        <v/>
      </c>
      <c r="O81" s="38">
        <f t="shared" si="3"/>
        <v>0</v>
      </c>
    </row>
    <row r="82" spans="1:15" x14ac:dyDescent="0.25">
      <c r="A82" s="2"/>
      <c r="B82" s="2"/>
      <c r="C82" s="2"/>
      <c r="D82" s="2"/>
      <c r="E82" s="30"/>
      <c r="F82" s="45">
        <f t="shared" si="4"/>
        <v>0</v>
      </c>
      <c r="G82" s="40"/>
      <c r="H82" s="40"/>
      <c r="I82" s="40"/>
      <c r="J82" s="40"/>
      <c r="K82" s="40"/>
      <c r="L82" s="41"/>
      <c r="N82" s="38" t="str">
        <f>IF(C82="","",VLOOKUP(C82,'Set-up'!$AF$35:$AG$64,2,FALSE))</f>
        <v/>
      </c>
      <c r="O82" s="38">
        <f t="shared" ref="O82:O145" si="5">IF(C82="",0,1)</f>
        <v>0</v>
      </c>
    </row>
    <row r="83" spans="1:15" x14ac:dyDescent="0.25">
      <c r="A83" s="2"/>
      <c r="B83" s="2"/>
      <c r="C83" s="2"/>
      <c r="D83" s="2"/>
      <c r="E83" s="30"/>
      <c r="F83" s="45">
        <f t="shared" si="4"/>
        <v>0</v>
      </c>
      <c r="G83" s="40"/>
      <c r="H83" s="40"/>
      <c r="I83" s="40"/>
      <c r="J83" s="40"/>
      <c r="K83" s="40"/>
      <c r="L83" s="41"/>
      <c r="N83" s="38" t="str">
        <f>IF(C83="","",VLOOKUP(C83,'Set-up'!$AF$35:$AG$64,2,FALSE))</f>
        <v/>
      </c>
      <c r="O83" s="38">
        <f t="shared" si="5"/>
        <v>0</v>
      </c>
    </row>
    <row r="84" spans="1:15" x14ac:dyDescent="0.25">
      <c r="A84" s="2"/>
      <c r="B84" s="2"/>
      <c r="C84" s="2"/>
      <c r="D84" s="2"/>
      <c r="E84" s="30"/>
      <c r="F84" s="45">
        <f t="shared" si="4"/>
        <v>0</v>
      </c>
      <c r="G84" s="40"/>
      <c r="H84" s="40"/>
      <c r="I84" s="40"/>
      <c r="J84" s="40"/>
      <c r="K84" s="40"/>
      <c r="L84" s="41"/>
      <c r="N84" s="38" t="str">
        <f>IF(C84="","",VLOOKUP(C84,'Set-up'!$AF$35:$AG$64,2,FALSE))</f>
        <v/>
      </c>
      <c r="O84" s="38">
        <f t="shared" si="5"/>
        <v>0</v>
      </c>
    </row>
    <row r="85" spans="1:15" x14ac:dyDescent="0.25">
      <c r="A85" s="2"/>
      <c r="B85" s="2"/>
      <c r="C85" s="2"/>
      <c r="D85" s="2"/>
      <c r="E85" s="30"/>
      <c r="F85" s="45">
        <f t="shared" si="4"/>
        <v>0</v>
      </c>
      <c r="G85" s="40"/>
      <c r="H85" s="40"/>
      <c r="I85" s="40"/>
      <c r="J85" s="40"/>
      <c r="K85" s="40"/>
      <c r="L85" s="41"/>
      <c r="N85" s="38" t="str">
        <f>IF(C85="","",VLOOKUP(C85,'Set-up'!$AF$35:$AG$64,2,FALSE))</f>
        <v/>
      </c>
      <c r="O85" s="38">
        <f t="shared" si="5"/>
        <v>0</v>
      </c>
    </row>
    <row r="86" spans="1:15" x14ac:dyDescent="0.25">
      <c r="A86" s="2"/>
      <c r="B86" s="2"/>
      <c r="C86" s="2"/>
      <c r="D86" s="2"/>
      <c r="E86" s="30"/>
      <c r="F86" s="45">
        <f t="shared" si="4"/>
        <v>0</v>
      </c>
      <c r="G86" s="40"/>
      <c r="H86" s="40"/>
      <c r="I86" s="40"/>
      <c r="J86" s="40"/>
      <c r="K86" s="40"/>
      <c r="L86" s="41"/>
      <c r="N86" s="38" t="str">
        <f>IF(C86="","",VLOOKUP(C86,'Set-up'!$AF$35:$AG$64,2,FALSE))</f>
        <v/>
      </c>
      <c r="O86" s="38">
        <f t="shared" si="5"/>
        <v>0</v>
      </c>
    </row>
    <row r="87" spans="1:15" x14ac:dyDescent="0.25">
      <c r="A87" s="2"/>
      <c r="B87" s="2"/>
      <c r="C87" s="2"/>
      <c r="D87" s="2"/>
      <c r="E87" s="30"/>
      <c r="F87" s="45">
        <f t="shared" si="4"/>
        <v>0</v>
      </c>
      <c r="G87" s="40"/>
      <c r="H87" s="40"/>
      <c r="I87" s="40"/>
      <c r="J87" s="40"/>
      <c r="K87" s="40"/>
      <c r="L87" s="41"/>
      <c r="N87" s="38" t="str">
        <f>IF(C87="","",VLOOKUP(C87,'Set-up'!$AF$35:$AG$64,2,FALSE))</f>
        <v/>
      </c>
      <c r="O87" s="38">
        <f t="shared" si="5"/>
        <v>0</v>
      </c>
    </row>
    <row r="88" spans="1:15" x14ac:dyDescent="0.25">
      <c r="A88" s="2"/>
      <c r="B88" s="2"/>
      <c r="C88" s="2"/>
      <c r="D88" s="2"/>
      <c r="E88" s="30"/>
      <c r="F88" s="45">
        <f t="shared" si="4"/>
        <v>0</v>
      </c>
      <c r="G88" s="40"/>
      <c r="H88" s="40"/>
      <c r="I88" s="40"/>
      <c r="J88" s="40"/>
      <c r="K88" s="40"/>
      <c r="L88" s="41"/>
      <c r="N88" s="38" t="str">
        <f>IF(C88="","",VLOOKUP(C88,'Set-up'!$AF$35:$AG$64,2,FALSE))</f>
        <v/>
      </c>
      <c r="O88" s="38">
        <f t="shared" si="5"/>
        <v>0</v>
      </c>
    </row>
    <row r="89" spans="1:15" x14ac:dyDescent="0.25">
      <c r="A89" s="2"/>
      <c r="B89" s="2"/>
      <c r="C89" s="2"/>
      <c r="D89" s="2"/>
      <c r="E89" s="30"/>
      <c r="F89" s="45">
        <f t="shared" si="4"/>
        <v>0</v>
      </c>
      <c r="G89" s="40"/>
      <c r="H89" s="40"/>
      <c r="I89" s="40"/>
      <c r="J89" s="40"/>
      <c r="K89" s="40"/>
      <c r="L89" s="41"/>
      <c r="N89" s="38" t="str">
        <f>IF(C89="","",VLOOKUP(C89,'Set-up'!$AF$35:$AG$64,2,FALSE))</f>
        <v/>
      </c>
      <c r="O89" s="38">
        <f t="shared" si="5"/>
        <v>0</v>
      </c>
    </row>
    <row r="90" spans="1:15" x14ac:dyDescent="0.25">
      <c r="A90" s="2"/>
      <c r="B90" s="2"/>
      <c r="C90" s="2"/>
      <c r="D90" s="2"/>
      <c r="E90" s="30"/>
      <c r="F90" s="45">
        <f t="shared" si="4"/>
        <v>0</v>
      </c>
      <c r="G90" s="40"/>
      <c r="H90" s="40"/>
      <c r="I90" s="40"/>
      <c r="J90" s="40"/>
      <c r="K90" s="40"/>
      <c r="L90" s="41"/>
      <c r="N90" s="38" t="str">
        <f>IF(C90="","",VLOOKUP(C90,'Set-up'!$AF$35:$AG$64,2,FALSE))</f>
        <v/>
      </c>
      <c r="O90" s="38">
        <f t="shared" si="5"/>
        <v>0</v>
      </c>
    </row>
    <row r="91" spans="1:15" x14ac:dyDescent="0.25">
      <c r="A91" s="2"/>
      <c r="B91" s="2"/>
      <c r="C91" s="2"/>
      <c r="D91" s="2"/>
      <c r="E91" s="30"/>
      <c r="F91" s="45">
        <f t="shared" si="4"/>
        <v>0</v>
      </c>
      <c r="G91" s="40"/>
      <c r="H91" s="40"/>
      <c r="I91" s="40"/>
      <c r="J91" s="40"/>
      <c r="K91" s="40"/>
      <c r="L91" s="41"/>
      <c r="N91" s="38" t="str">
        <f>IF(C91="","",VLOOKUP(C91,'Set-up'!$AF$35:$AG$64,2,FALSE))</f>
        <v/>
      </c>
      <c r="O91" s="38">
        <f t="shared" si="5"/>
        <v>0</v>
      </c>
    </row>
    <row r="92" spans="1:15" x14ac:dyDescent="0.25">
      <c r="A92" s="2"/>
      <c r="B92" s="2"/>
      <c r="C92" s="2"/>
      <c r="D92" s="2"/>
      <c r="E92" s="30"/>
      <c r="F92" s="45">
        <f t="shared" si="4"/>
        <v>0</v>
      </c>
      <c r="G92" s="40"/>
      <c r="H92" s="40"/>
      <c r="I92" s="40"/>
      <c r="J92" s="40"/>
      <c r="K92" s="40"/>
      <c r="L92" s="41"/>
      <c r="N92" s="38" t="str">
        <f>IF(C92="","",VLOOKUP(C92,'Set-up'!$AF$35:$AG$64,2,FALSE))</f>
        <v/>
      </c>
      <c r="O92" s="38">
        <f t="shared" si="5"/>
        <v>0</v>
      </c>
    </row>
    <row r="93" spans="1:15" x14ac:dyDescent="0.25">
      <c r="A93" s="2"/>
      <c r="B93" s="2"/>
      <c r="C93" s="2"/>
      <c r="D93" s="2"/>
      <c r="E93" s="30"/>
      <c r="F93" s="45">
        <f t="shared" si="4"/>
        <v>0</v>
      </c>
      <c r="G93" s="40"/>
      <c r="H93" s="40"/>
      <c r="I93" s="40"/>
      <c r="J93" s="40"/>
      <c r="K93" s="40"/>
      <c r="L93" s="41"/>
      <c r="N93" s="38" t="str">
        <f>IF(C93="","",VLOOKUP(C93,'Set-up'!$AF$35:$AG$64,2,FALSE))</f>
        <v/>
      </c>
      <c r="O93" s="38">
        <f t="shared" si="5"/>
        <v>0</v>
      </c>
    </row>
    <row r="94" spans="1:15" x14ac:dyDescent="0.25">
      <c r="A94" s="2"/>
      <c r="B94" s="2"/>
      <c r="C94" s="2"/>
      <c r="D94" s="2"/>
      <c r="E94" s="30"/>
      <c r="F94" s="45">
        <f t="shared" si="4"/>
        <v>0</v>
      </c>
      <c r="G94" s="40"/>
      <c r="H94" s="40"/>
      <c r="I94" s="40"/>
      <c r="J94" s="40"/>
      <c r="K94" s="40"/>
      <c r="L94" s="41"/>
      <c r="N94" s="38" t="str">
        <f>IF(C94="","",VLOOKUP(C94,'Set-up'!$AF$35:$AG$64,2,FALSE))</f>
        <v/>
      </c>
      <c r="O94" s="38">
        <f t="shared" si="5"/>
        <v>0</v>
      </c>
    </row>
    <row r="95" spans="1:15" x14ac:dyDescent="0.25">
      <c r="A95" s="2"/>
      <c r="B95" s="2"/>
      <c r="C95" s="2"/>
      <c r="D95" s="2"/>
      <c r="E95" s="30"/>
      <c r="F95" s="45">
        <f t="shared" si="4"/>
        <v>0</v>
      </c>
      <c r="G95" s="40"/>
      <c r="H95" s="40"/>
      <c r="I95" s="40"/>
      <c r="J95" s="40"/>
      <c r="K95" s="40"/>
      <c r="L95" s="41"/>
      <c r="N95" s="38" t="str">
        <f>IF(C95="","",VLOOKUP(C95,'Set-up'!$AF$35:$AG$64,2,FALSE))</f>
        <v/>
      </c>
      <c r="O95" s="38">
        <f t="shared" si="5"/>
        <v>0</v>
      </c>
    </row>
    <row r="96" spans="1:15" x14ac:dyDescent="0.25">
      <c r="A96" s="2"/>
      <c r="B96" s="2"/>
      <c r="C96" s="2"/>
      <c r="D96" s="2"/>
      <c r="E96" s="30"/>
      <c r="F96" s="45">
        <f t="shared" si="4"/>
        <v>0</v>
      </c>
      <c r="G96" s="40"/>
      <c r="H96" s="40"/>
      <c r="I96" s="40"/>
      <c r="J96" s="40"/>
      <c r="K96" s="40"/>
      <c r="L96" s="41"/>
      <c r="N96" s="38" t="str">
        <f>IF(C96="","",VLOOKUP(C96,'Set-up'!$AF$35:$AG$64,2,FALSE))</f>
        <v/>
      </c>
      <c r="O96" s="38">
        <f t="shared" si="5"/>
        <v>0</v>
      </c>
    </row>
    <row r="97" spans="1:15" x14ac:dyDescent="0.25">
      <c r="A97" s="2"/>
      <c r="B97" s="2"/>
      <c r="C97" s="2"/>
      <c r="D97" s="2"/>
      <c r="E97" s="30"/>
      <c r="F97" s="45">
        <f t="shared" si="4"/>
        <v>0</v>
      </c>
      <c r="G97" s="40"/>
      <c r="H97" s="40"/>
      <c r="I97" s="40"/>
      <c r="J97" s="40"/>
      <c r="K97" s="40"/>
      <c r="L97" s="41"/>
      <c r="N97" s="38" t="str">
        <f>IF(C97="","",VLOOKUP(C97,'Set-up'!$AF$35:$AG$64,2,FALSE))</f>
        <v/>
      </c>
      <c r="O97" s="38">
        <f t="shared" si="5"/>
        <v>0</v>
      </c>
    </row>
    <row r="98" spans="1:15" x14ac:dyDescent="0.25">
      <c r="A98" s="2"/>
      <c r="B98" s="2"/>
      <c r="C98" s="2"/>
      <c r="D98" s="2"/>
      <c r="E98" s="30"/>
      <c r="F98" s="45">
        <f t="shared" si="4"/>
        <v>0</v>
      </c>
      <c r="G98" s="40"/>
      <c r="H98" s="40"/>
      <c r="I98" s="40"/>
      <c r="J98" s="40"/>
      <c r="K98" s="40"/>
      <c r="L98" s="41"/>
      <c r="N98" s="38" t="str">
        <f>IF(C98="","",VLOOKUP(C98,'Set-up'!$AF$35:$AG$64,2,FALSE))</f>
        <v/>
      </c>
      <c r="O98" s="38">
        <f t="shared" si="5"/>
        <v>0</v>
      </c>
    </row>
    <row r="99" spans="1:15" x14ac:dyDescent="0.25">
      <c r="A99" s="2"/>
      <c r="B99" s="2"/>
      <c r="C99" s="2"/>
      <c r="D99" s="2"/>
      <c r="E99" s="30"/>
      <c r="F99" s="45">
        <f t="shared" si="4"/>
        <v>0</v>
      </c>
      <c r="G99" s="40"/>
      <c r="H99" s="40"/>
      <c r="I99" s="40"/>
      <c r="J99" s="40"/>
      <c r="K99" s="40"/>
      <c r="L99" s="41"/>
      <c r="N99" s="38" t="str">
        <f>IF(C99="","",VLOOKUP(C99,'Set-up'!$AF$35:$AG$64,2,FALSE))</f>
        <v/>
      </c>
      <c r="O99" s="38">
        <f t="shared" si="5"/>
        <v>0</v>
      </c>
    </row>
    <row r="100" spans="1:15" x14ac:dyDescent="0.25">
      <c r="A100" s="2"/>
      <c r="B100" s="2"/>
      <c r="C100" s="2"/>
      <c r="D100" s="2"/>
      <c r="E100" s="30"/>
      <c r="F100" s="45">
        <f t="shared" si="4"/>
        <v>0</v>
      </c>
      <c r="G100" s="40"/>
      <c r="H100" s="40"/>
      <c r="I100" s="40"/>
      <c r="J100" s="40"/>
      <c r="K100" s="40"/>
      <c r="L100" s="41"/>
      <c r="N100" s="38" t="str">
        <f>IF(C100="","",VLOOKUP(C100,'Set-up'!$AF$35:$AG$64,2,FALSE))</f>
        <v/>
      </c>
      <c r="O100" s="38">
        <f t="shared" si="5"/>
        <v>0</v>
      </c>
    </row>
    <row r="101" spans="1:15" x14ac:dyDescent="0.25">
      <c r="A101" s="2"/>
      <c r="B101" s="2"/>
      <c r="C101" s="2"/>
      <c r="D101" s="2"/>
      <c r="E101" s="30"/>
      <c r="F101" s="45">
        <f t="shared" si="4"/>
        <v>0</v>
      </c>
      <c r="G101" s="40"/>
      <c r="H101" s="40"/>
      <c r="I101" s="40"/>
      <c r="J101" s="40"/>
      <c r="K101" s="40"/>
      <c r="L101" s="41"/>
      <c r="N101" s="38" t="str">
        <f>IF(C101="","",VLOOKUP(C101,'Set-up'!$AF$35:$AG$64,2,FALSE))</f>
        <v/>
      </c>
      <c r="O101" s="38">
        <f t="shared" si="5"/>
        <v>0</v>
      </c>
    </row>
    <row r="102" spans="1:15" x14ac:dyDescent="0.25">
      <c r="A102" s="2"/>
      <c r="B102" s="2"/>
      <c r="C102" s="2"/>
      <c r="D102" s="2"/>
      <c r="E102" s="30"/>
      <c r="F102" s="45">
        <f t="shared" si="4"/>
        <v>0</v>
      </c>
      <c r="G102" s="40"/>
      <c r="H102" s="40"/>
      <c r="I102" s="40"/>
      <c r="J102" s="40"/>
      <c r="K102" s="40"/>
      <c r="L102" s="41"/>
      <c r="N102" s="38" t="str">
        <f>IF(C102="","",VLOOKUP(C102,'Set-up'!$AF$35:$AG$64,2,FALSE))</f>
        <v/>
      </c>
      <c r="O102" s="38">
        <f t="shared" si="5"/>
        <v>0</v>
      </c>
    </row>
    <row r="103" spans="1:15" x14ac:dyDescent="0.25">
      <c r="A103" s="2"/>
      <c r="B103" s="2"/>
      <c r="C103" s="2"/>
      <c r="D103" s="2"/>
      <c r="E103" s="30"/>
      <c r="F103" s="45">
        <f t="shared" si="4"/>
        <v>0</v>
      </c>
      <c r="G103" s="40"/>
      <c r="H103" s="40"/>
      <c r="I103" s="40"/>
      <c r="J103" s="40"/>
      <c r="K103" s="40"/>
      <c r="L103" s="41"/>
      <c r="N103" s="38" t="str">
        <f>IF(C103="","",VLOOKUP(C103,'Set-up'!$AF$35:$AG$64,2,FALSE))</f>
        <v/>
      </c>
      <c r="O103" s="38">
        <f t="shared" si="5"/>
        <v>0</v>
      </c>
    </row>
    <row r="104" spans="1:15" x14ac:dyDescent="0.25">
      <c r="A104" s="2"/>
      <c r="B104" s="2"/>
      <c r="C104" s="2"/>
      <c r="D104" s="2"/>
      <c r="E104" s="30"/>
      <c r="F104" s="45">
        <f t="shared" si="4"/>
        <v>0</v>
      </c>
      <c r="G104" s="40"/>
      <c r="H104" s="40"/>
      <c r="I104" s="40"/>
      <c r="J104" s="40"/>
      <c r="K104" s="40"/>
      <c r="L104" s="41"/>
      <c r="N104" s="38" t="str">
        <f>IF(C104="","",VLOOKUP(C104,'Set-up'!$AF$35:$AG$64,2,FALSE))</f>
        <v/>
      </c>
      <c r="O104" s="38">
        <f t="shared" si="5"/>
        <v>0</v>
      </c>
    </row>
    <row r="105" spans="1:15" x14ac:dyDescent="0.25">
      <c r="A105" s="2"/>
      <c r="B105" s="2"/>
      <c r="C105" s="2"/>
      <c r="D105" s="2"/>
      <c r="E105" s="30"/>
      <c r="F105" s="45">
        <f t="shared" si="4"/>
        <v>0</v>
      </c>
      <c r="G105" s="40"/>
      <c r="H105" s="40"/>
      <c r="I105" s="40"/>
      <c r="J105" s="40"/>
      <c r="K105" s="40"/>
      <c r="L105" s="41"/>
      <c r="N105" s="38" t="str">
        <f>IF(C105="","",VLOOKUP(C105,'Set-up'!$AF$35:$AG$64,2,FALSE))</f>
        <v/>
      </c>
      <c r="O105" s="38">
        <f t="shared" si="5"/>
        <v>0</v>
      </c>
    </row>
    <row r="106" spans="1:15" x14ac:dyDescent="0.25">
      <c r="A106" s="2"/>
      <c r="B106" s="2"/>
      <c r="C106" s="2"/>
      <c r="D106" s="2"/>
      <c r="E106" s="30"/>
      <c r="F106" s="45">
        <f t="shared" si="4"/>
        <v>0</v>
      </c>
      <c r="G106" s="40"/>
      <c r="H106" s="40"/>
      <c r="I106" s="40"/>
      <c r="J106" s="40"/>
      <c r="K106" s="40"/>
      <c r="L106" s="41"/>
      <c r="N106" s="38" t="str">
        <f>IF(C106="","",VLOOKUP(C106,'Set-up'!$AF$35:$AG$64,2,FALSE))</f>
        <v/>
      </c>
      <c r="O106" s="38">
        <f t="shared" si="5"/>
        <v>0</v>
      </c>
    </row>
    <row r="107" spans="1:15" x14ac:dyDescent="0.25">
      <c r="A107" s="2"/>
      <c r="B107" s="2"/>
      <c r="C107" s="2"/>
      <c r="D107" s="2"/>
      <c r="E107" s="30"/>
      <c r="F107" s="45">
        <f t="shared" si="4"/>
        <v>0</v>
      </c>
      <c r="G107" s="40"/>
      <c r="H107" s="40"/>
      <c r="I107" s="40"/>
      <c r="J107" s="40"/>
      <c r="K107" s="40"/>
      <c r="L107" s="41"/>
      <c r="N107" s="38" t="str">
        <f>IF(C107="","",VLOOKUP(C107,'Set-up'!$AF$35:$AG$64,2,FALSE))</f>
        <v/>
      </c>
      <c r="O107" s="38">
        <f t="shared" si="5"/>
        <v>0</v>
      </c>
    </row>
    <row r="108" spans="1:15" x14ac:dyDescent="0.25">
      <c r="A108" s="2"/>
      <c r="B108" s="2"/>
      <c r="C108" s="2"/>
      <c r="D108" s="2"/>
      <c r="E108" s="30"/>
      <c r="F108" s="45">
        <f t="shared" si="4"/>
        <v>0</v>
      </c>
      <c r="G108" s="40"/>
      <c r="H108" s="40"/>
      <c r="I108" s="40"/>
      <c r="J108" s="40"/>
      <c r="K108" s="40"/>
      <c r="L108" s="41"/>
      <c r="N108" s="38" t="str">
        <f>IF(C108="","",VLOOKUP(C108,'Set-up'!$AF$35:$AG$64,2,FALSE))</f>
        <v/>
      </c>
      <c r="O108" s="38">
        <f t="shared" si="5"/>
        <v>0</v>
      </c>
    </row>
    <row r="109" spans="1:15" x14ac:dyDescent="0.25">
      <c r="A109" s="2"/>
      <c r="B109" s="2"/>
      <c r="C109" s="2"/>
      <c r="D109" s="2"/>
      <c r="E109" s="30"/>
      <c r="F109" s="45">
        <f t="shared" si="4"/>
        <v>0</v>
      </c>
      <c r="G109" s="40"/>
      <c r="H109" s="40"/>
      <c r="I109" s="40"/>
      <c r="J109" s="40"/>
      <c r="K109" s="40"/>
      <c r="L109" s="41"/>
      <c r="N109" s="38" t="str">
        <f>IF(C109="","",VLOOKUP(C109,'Set-up'!$AF$35:$AG$64,2,FALSE))</f>
        <v/>
      </c>
      <c r="O109" s="38">
        <f t="shared" si="5"/>
        <v>0</v>
      </c>
    </row>
    <row r="110" spans="1:15" x14ac:dyDescent="0.25">
      <c r="A110" s="2"/>
      <c r="B110" s="2"/>
      <c r="C110" s="2"/>
      <c r="D110" s="2"/>
      <c r="E110" s="30"/>
      <c r="F110" s="45">
        <f t="shared" si="4"/>
        <v>0</v>
      </c>
      <c r="G110" s="40"/>
      <c r="H110" s="40"/>
      <c r="I110" s="40"/>
      <c r="J110" s="40"/>
      <c r="K110" s="40"/>
      <c r="L110" s="41"/>
      <c r="N110" s="38" t="str">
        <f>IF(C110="","",VLOOKUP(C110,'Set-up'!$AF$35:$AG$64,2,FALSE))</f>
        <v/>
      </c>
      <c r="O110" s="38">
        <f t="shared" si="5"/>
        <v>0</v>
      </c>
    </row>
    <row r="111" spans="1:15" x14ac:dyDescent="0.25">
      <c r="A111" s="2"/>
      <c r="B111" s="2"/>
      <c r="C111" s="2"/>
      <c r="D111" s="2"/>
      <c r="E111" s="30"/>
      <c r="F111" s="45">
        <f t="shared" si="4"/>
        <v>0</v>
      </c>
      <c r="G111" s="40"/>
      <c r="H111" s="40"/>
      <c r="I111" s="40"/>
      <c r="J111" s="40"/>
      <c r="K111" s="40"/>
      <c r="L111" s="41"/>
      <c r="N111" s="38" t="str">
        <f>IF(C111="","",VLOOKUP(C111,'Set-up'!$AF$35:$AG$64,2,FALSE))</f>
        <v/>
      </c>
      <c r="O111" s="38">
        <f t="shared" si="5"/>
        <v>0</v>
      </c>
    </row>
    <row r="112" spans="1:15" x14ac:dyDescent="0.25">
      <c r="A112" s="2"/>
      <c r="B112" s="2"/>
      <c r="C112" s="2"/>
      <c r="D112" s="2"/>
      <c r="E112" s="30"/>
      <c r="F112" s="45">
        <f t="shared" si="4"/>
        <v>0</v>
      </c>
      <c r="G112" s="40"/>
      <c r="H112" s="40"/>
      <c r="I112" s="40"/>
      <c r="J112" s="40"/>
      <c r="K112" s="40"/>
      <c r="L112" s="41"/>
      <c r="N112" s="38" t="str">
        <f>IF(C112="","",VLOOKUP(C112,'Set-up'!$AF$35:$AG$64,2,FALSE))</f>
        <v/>
      </c>
      <c r="O112" s="38">
        <f t="shared" si="5"/>
        <v>0</v>
      </c>
    </row>
    <row r="113" spans="1:15" x14ac:dyDescent="0.25">
      <c r="A113" s="2"/>
      <c r="B113" s="2"/>
      <c r="C113" s="2"/>
      <c r="D113" s="2"/>
      <c r="E113" s="30"/>
      <c r="F113" s="45">
        <f t="shared" si="4"/>
        <v>0</v>
      </c>
      <c r="G113" s="40"/>
      <c r="H113" s="40"/>
      <c r="I113" s="40"/>
      <c r="J113" s="40"/>
      <c r="K113" s="40"/>
      <c r="L113" s="41"/>
      <c r="N113" s="38" t="str">
        <f>IF(C113="","",VLOOKUP(C113,'Set-up'!$AF$35:$AG$64,2,FALSE))</f>
        <v/>
      </c>
      <c r="O113" s="38">
        <f t="shared" si="5"/>
        <v>0</v>
      </c>
    </row>
    <row r="114" spans="1:15" x14ac:dyDescent="0.25">
      <c r="A114" s="2"/>
      <c r="B114" s="2"/>
      <c r="C114" s="2"/>
      <c r="D114" s="2"/>
      <c r="E114" s="30"/>
      <c r="F114" s="45">
        <f t="shared" si="4"/>
        <v>0</v>
      </c>
      <c r="G114" s="40"/>
      <c r="H114" s="40"/>
      <c r="I114" s="40"/>
      <c r="J114" s="40"/>
      <c r="K114" s="40"/>
      <c r="L114" s="41"/>
      <c r="N114" s="38" t="str">
        <f>IF(C114="","",VLOOKUP(C114,'Set-up'!$AF$35:$AG$64,2,FALSE))</f>
        <v/>
      </c>
      <c r="O114" s="38">
        <f t="shared" si="5"/>
        <v>0</v>
      </c>
    </row>
    <row r="115" spans="1:15" x14ac:dyDescent="0.25">
      <c r="A115" s="2"/>
      <c r="B115" s="2"/>
      <c r="C115" s="2"/>
      <c r="D115" s="2"/>
      <c r="E115" s="30"/>
      <c r="F115" s="45">
        <f t="shared" si="4"/>
        <v>0</v>
      </c>
      <c r="G115" s="40"/>
      <c r="H115" s="40"/>
      <c r="I115" s="40"/>
      <c r="J115" s="40"/>
      <c r="K115" s="40"/>
      <c r="L115" s="41"/>
      <c r="N115" s="38" t="str">
        <f>IF(C115="","",VLOOKUP(C115,'Set-up'!$AF$35:$AG$64,2,FALSE))</f>
        <v/>
      </c>
      <c r="O115" s="38">
        <f t="shared" si="5"/>
        <v>0</v>
      </c>
    </row>
    <row r="116" spans="1:15" x14ac:dyDescent="0.25">
      <c r="A116" s="2"/>
      <c r="B116" s="2"/>
      <c r="C116" s="2"/>
      <c r="D116" s="2"/>
      <c r="E116" s="30"/>
      <c r="F116" s="45">
        <f t="shared" si="4"/>
        <v>0</v>
      </c>
      <c r="G116" s="40"/>
      <c r="H116" s="40"/>
      <c r="I116" s="40"/>
      <c r="J116" s="40"/>
      <c r="K116" s="40"/>
      <c r="L116" s="41"/>
      <c r="N116" s="38" t="str">
        <f>IF(C116="","",VLOOKUP(C116,'Set-up'!$AF$35:$AG$64,2,FALSE))</f>
        <v/>
      </c>
      <c r="O116" s="38">
        <f t="shared" si="5"/>
        <v>0</v>
      </c>
    </row>
    <row r="117" spans="1:15" x14ac:dyDescent="0.25">
      <c r="A117" s="2"/>
      <c r="B117" s="2"/>
      <c r="C117" s="2"/>
      <c r="D117" s="2"/>
      <c r="E117" s="30"/>
      <c r="F117" s="45">
        <f t="shared" si="4"/>
        <v>0</v>
      </c>
      <c r="G117" s="40"/>
      <c r="H117" s="40"/>
      <c r="I117" s="40"/>
      <c r="J117" s="40"/>
      <c r="K117" s="40"/>
      <c r="L117" s="41"/>
      <c r="N117" s="38" t="str">
        <f>IF(C117="","",VLOOKUP(C117,'Set-up'!$AF$35:$AG$64,2,FALSE))</f>
        <v/>
      </c>
      <c r="O117" s="38">
        <f t="shared" si="5"/>
        <v>0</v>
      </c>
    </row>
    <row r="118" spans="1:15" x14ac:dyDescent="0.25">
      <c r="A118" s="2"/>
      <c r="B118" s="2"/>
      <c r="C118" s="2"/>
      <c r="D118" s="2"/>
      <c r="E118" s="30"/>
      <c r="F118" s="45">
        <f t="shared" si="4"/>
        <v>0</v>
      </c>
      <c r="G118" s="40"/>
      <c r="H118" s="40"/>
      <c r="I118" s="40"/>
      <c r="J118" s="40"/>
      <c r="K118" s="40"/>
      <c r="L118" s="41"/>
      <c r="N118" s="38" t="str">
        <f>IF(C118="","",VLOOKUP(C118,'Set-up'!$AF$35:$AG$64,2,FALSE))</f>
        <v/>
      </c>
      <c r="O118" s="38">
        <f t="shared" si="5"/>
        <v>0</v>
      </c>
    </row>
    <row r="119" spans="1:15" x14ac:dyDescent="0.25">
      <c r="A119" s="2"/>
      <c r="B119" s="2"/>
      <c r="C119" s="2"/>
      <c r="D119" s="2"/>
      <c r="E119" s="30"/>
      <c r="F119" s="45">
        <f t="shared" si="4"/>
        <v>0</v>
      </c>
      <c r="G119" s="40"/>
      <c r="H119" s="40"/>
      <c r="I119" s="40"/>
      <c r="J119" s="40"/>
      <c r="K119" s="40"/>
      <c r="L119" s="41"/>
      <c r="N119" s="38" t="str">
        <f>IF(C119="","",VLOOKUP(C119,'Set-up'!$AF$35:$AG$64,2,FALSE))</f>
        <v/>
      </c>
      <c r="O119" s="38">
        <f t="shared" si="5"/>
        <v>0</v>
      </c>
    </row>
    <row r="120" spans="1:15" x14ac:dyDescent="0.25">
      <c r="A120" s="2"/>
      <c r="B120" s="2"/>
      <c r="C120" s="2"/>
      <c r="D120" s="2"/>
      <c r="E120" s="30"/>
      <c r="F120" s="45">
        <f t="shared" si="4"/>
        <v>0</v>
      </c>
      <c r="G120" s="40"/>
      <c r="H120" s="40"/>
      <c r="I120" s="40"/>
      <c r="J120" s="40"/>
      <c r="K120" s="40"/>
      <c r="L120" s="41"/>
      <c r="N120" s="38" t="str">
        <f>IF(C120="","",VLOOKUP(C120,'Set-up'!$AF$35:$AG$64,2,FALSE))</f>
        <v/>
      </c>
      <c r="O120" s="38">
        <f t="shared" si="5"/>
        <v>0</v>
      </c>
    </row>
    <row r="121" spans="1:15" x14ac:dyDescent="0.25">
      <c r="A121" s="2"/>
      <c r="B121" s="2"/>
      <c r="C121" s="2"/>
      <c r="D121" s="2"/>
      <c r="E121" s="30"/>
      <c r="F121" s="45">
        <f t="shared" si="4"/>
        <v>0</v>
      </c>
      <c r="G121" s="40"/>
      <c r="H121" s="40"/>
      <c r="I121" s="40"/>
      <c r="J121" s="40"/>
      <c r="K121" s="40"/>
      <c r="L121" s="41"/>
      <c r="N121" s="38" t="str">
        <f>IF(C121="","",VLOOKUP(C121,'Set-up'!$AF$35:$AG$64,2,FALSE))</f>
        <v/>
      </c>
      <c r="O121" s="38">
        <f t="shared" si="5"/>
        <v>0</v>
      </c>
    </row>
    <row r="122" spans="1:15" x14ac:dyDescent="0.25">
      <c r="A122" s="2"/>
      <c r="B122" s="2"/>
      <c r="C122" s="2"/>
      <c r="D122" s="2"/>
      <c r="E122" s="30"/>
      <c r="F122" s="45">
        <f t="shared" si="4"/>
        <v>0</v>
      </c>
      <c r="G122" s="40"/>
      <c r="H122" s="40"/>
      <c r="I122" s="40"/>
      <c r="J122" s="40"/>
      <c r="K122" s="40"/>
      <c r="L122" s="41"/>
      <c r="N122" s="38" t="str">
        <f>IF(C122="","",VLOOKUP(C122,'Set-up'!$AF$35:$AG$64,2,FALSE))</f>
        <v/>
      </c>
      <c r="O122" s="38">
        <f t="shared" si="5"/>
        <v>0</v>
      </c>
    </row>
    <row r="123" spans="1:15" x14ac:dyDescent="0.25">
      <c r="A123" s="2"/>
      <c r="B123" s="2"/>
      <c r="C123" s="2"/>
      <c r="D123" s="2"/>
      <c r="E123" s="30"/>
      <c r="F123" s="45">
        <f t="shared" si="4"/>
        <v>0</v>
      </c>
      <c r="G123" s="40"/>
      <c r="H123" s="40"/>
      <c r="I123" s="40"/>
      <c r="J123" s="40"/>
      <c r="K123" s="40"/>
      <c r="L123" s="41"/>
      <c r="N123" s="38" t="str">
        <f>IF(C123="","",VLOOKUP(C123,'Set-up'!$AF$35:$AG$64,2,FALSE))</f>
        <v/>
      </c>
      <c r="O123" s="38">
        <f t="shared" si="5"/>
        <v>0</v>
      </c>
    </row>
    <row r="124" spans="1:15" x14ac:dyDescent="0.25">
      <c r="A124" s="2"/>
      <c r="B124" s="2"/>
      <c r="C124" s="2"/>
      <c r="D124" s="2"/>
      <c r="E124" s="30"/>
      <c r="F124" s="45">
        <f t="shared" si="4"/>
        <v>0</v>
      </c>
      <c r="G124" s="40"/>
      <c r="H124" s="40"/>
      <c r="I124" s="40"/>
      <c r="J124" s="40"/>
      <c r="K124" s="40"/>
      <c r="L124" s="41"/>
      <c r="N124" s="38" t="str">
        <f>IF(C124="","",VLOOKUP(C124,'Set-up'!$AF$35:$AG$64,2,FALSE))</f>
        <v/>
      </c>
      <c r="O124" s="38">
        <f t="shared" si="5"/>
        <v>0</v>
      </c>
    </row>
    <row r="125" spans="1:15" x14ac:dyDescent="0.25">
      <c r="A125" s="2"/>
      <c r="B125" s="2"/>
      <c r="C125" s="2"/>
      <c r="D125" s="2"/>
      <c r="E125" s="30"/>
      <c r="F125" s="45">
        <f t="shared" si="4"/>
        <v>0</v>
      </c>
      <c r="G125" s="40"/>
      <c r="H125" s="40"/>
      <c r="I125" s="40"/>
      <c r="J125" s="40"/>
      <c r="K125" s="40"/>
      <c r="L125" s="41"/>
      <c r="N125" s="38" t="str">
        <f>IF(C125="","",VLOOKUP(C125,'Set-up'!$AF$35:$AG$64,2,FALSE))</f>
        <v/>
      </c>
      <c r="O125" s="38">
        <f t="shared" si="5"/>
        <v>0</v>
      </c>
    </row>
    <row r="126" spans="1:15" x14ac:dyDescent="0.25">
      <c r="A126" s="2"/>
      <c r="B126" s="2"/>
      <c r="C126" s="2"/>
      <c r="D126" s="2"/>
      <c r="E126" s="30"/>
      <c r="F126" s="45">
        <f t="shared" si="4"/>
        <v>0</v>
      </c>
      <c r="G126" s="40"/>
      <c r="H126" s="40"/>
      <c r="I126" s="40"/>
      <c r="J126" s="40"/>
      <c r="K126" s="40"/>
      <c r="L126" s="41"/>
      <c r="N126" s="38" t="str">
        <f>IF(C126="","",VLOOKUP(C126,'Set-up'!$AF$35:$AG$64,2,FALSE))</f>
        <v/>
      </c>
      <c r="O126" s="38">
        <f t="shared" si="5"/>
        <v>0</v>
      </c>
    </row>
    <row r="127" spans="1:15" x14ac:dyDescent="0.25">
      <c r="A127" s="2"/>
      <c r="B127" s="2"/>
      <c r="C127" s="2"/>
      <c r="D127" s="2"/>
      <c r="E127" s="30"/>
      <c r="F127" s="45">
        <f t="shared" si="4"/>
        <v>0</v>
      </c>
      <c r="G127" s="40"/>
      <c r="H127" s="40"/>
      <c r="I127" s="40"/>
      <c r="J127" s="40"/>
      <c r="K127" s="40"/>
      <c r="L127" s="41"/>
      <c r="N127" s="38" t="str">
        <f>IF(C127="","",VLOOKUP(C127,'Set-up'!$AF$35:$AG$64,2,FALSE))</f>
        <v/>
      </c>
      <c r="O127" s="38">
        <f t="shared" si="5"/>
        <v>0</v>
      </c>
    </row>
    <row r="128" spans="1:15" x14ac:dyDescent="0.25">
      <c r="A128" s="2"/>
      <c r="B128" s="2"/>
      <c r="C128" s="2"/>
      <c r="D128" s="2"/>
      <c r="E128" s="30"/>
      <c r="F128" s="45">
        <f t="shared" si="4"/>
        <v>0</v>
      </c>
      <c r="G128" s="40"/>
      <c r="H128" s="40"/>
      <c r="I128" s="40"/>
      <c r="J128" s="40"/>
      <c r="K128" s="40"/>
      <c r="L128" s="41"/>
      <c r="N128" s="38" t="str">
        <f>IF(C128="","",VLOOKUP(C128,'Set-up'!$AF$35:$AG$64,2,FALSE))</f>
        <v/>
      </c>
      <c r="O128" s="38">
        <f t="shared" si="5"/>
        <v>0</v>
      </c>
    </row>
    <row r="129" spans="1:15" x14ac:dyDescent="0.25">
      <c r="A129" s="2"/>
      <c r="B129" s="2"/>
      <c r="C129" s="2"/>
      <c r="D129" s="2"/>
      <c r="E129" s="30"/>
      <c r="F129" s="45">
        <f t="shared" si="4"/>
        <v>0</v>
      </c>
      <c r="G129" s="40"/>
      <c r="H129" s="40"/>
      <c r="I129" s="40"/>
      <c r="J129" s="40"/>
      <c r="K129" s="40"/>
      <c r="L129" s="41"/>
      <c r="N129" s="38" t="str">
        <f>IF(C129="","",VLOOKUP(C129,'Set-up'!$AF$35:$AG$64,2,FALSE))</f>
        <v/>
      </c>
      <c r="O129" s="38">
        <f t="shared" si="5"/>
        <v>0</v>
      </c>
    </row>
    <row r="130" spans="1:15" x14ac:dyDescent="0.25">
      <c r="A130" s="2"/>
      <c r="B130" s="2"/>
      <c r="C130" s="2"/>
      <c r="D130" s="2"/>
      <c r="E130" s="30"/>
      <c r="F130" s="45">
        <f t="shared" si="4"/>
        <v>0</v>
      </c>
      <c r="G130" s="40"/>
      <c r="H130" s="40"/>
      <c r="I130" s="40"/>
      <c r="J130" s="40"/>
      <c r="K130" s="40"/>
      <c r="L130" s="41"/>
      <c r="N130" s="38" t="str">
        <f>IF(C130="","",VLOOKUP(C130,'Set-up'!$AF$35:$AG$64,2,FALSE))</f>
        <v/>
      </c>
      <c r="O130" s="38">
        <f t="shared" si="5"/>
        <v>0</v>
      </c>
    </row>
    <row r="131" spans="1:15" x14ac:dyDescent="0.25">
      <c r="A131" s="2"/>
      <c r="B131" s="2"/>
      <c r="C131" s="2"/>
      <c r="D131" s="2"/>
      <c r="E131" s="30"/>
      <c r="F131" s="45">
        <f t="shared" si="4"/>
        <v>0</v>
      </c>
      <c r="G131" s="40"/>
      <c r="H131" s="40"/>
      <c r="I131" s="40"/>
      <c r="J131" s="40"/>
      <c r="K131" s="40"/>
      <c r="L131" s="41"/>
      <c r="N131" s="38" t="str">
        <f>IF(C131="","",VLOOKUP(C131,'Set-up'!$AF$35:$AG$64,2,FALSE))</f>
        <v/>
      </c>
      <c r="O131" s="38">
        <f t="shared" si="5"/>
        <v>0</v>
      </c>
    </row>
    <row r="132" spans="1:15" x14ac:dyDescent="0.25">
      <c r="A132" s="2"/>
      <c r="B132" s="2"/>
      <c r="C132" s="2"/>
      <c r="D132" s="2"/>
      <c r="E132" s="30"/>
      <c r="F132" s="45">
        <f t="shared" si="4"/>
        <v>0</v>
      </c>
      <c r="G132" s="40"/>
      <c r="H132" s="40"/>
      <c r="I132" s="40"/>
      <c r="J132" s="40"/>
      <c r="K132" s="40"/>
      <c r="L132" s="41"/>
      <c r="N132" s="38" t="str">
        <f>IF(C132="","",VLOOKUP(C132,'Set-up'!$AF$35:$AG$64,2,FALSE))</f>
        <v/>
      </c>
      <c r="O132" s="38">
        <f t="shared" si="5"/>
        <v>0</v>
      </c>
    </row>
    <row r="133" spans="1:15" x14ac:dyDescent="0.25">
      <c r="A133" s="2"/>
      <c r="B133" s="2"/>
      <c r="C133" s="2"/>
      <c r="D133" s="2"/>
      <c r="E133" s="30"/>
      <c r="F133" s="45">
        <f t="shared" si="4"/>
        <v>0</v>
      </c>
      <c r="G133" s="40"/>
      <c r="H133" s="40"/>
      <c r="I133" s="40"/>
      <c r="J133" s="40"/>
      <c r="K133" s="40"/>
      <c r="L133" s="41"/>
      <c r="N133" s="38" t="str">
        <f>IF(C133="","",VLOOKUP(C133,'Set-up'!$AF$35:$AG$64,2,FALSE))</f>
        <v/>
      </c>
      <c r="O133" s="38">
        <f t="shared" si="5"/>
        <v>0</v>
      </c>
    </row>
    <row r="134" spans="1:15" x14ac:dyDescent="0.25">
      <c r="A134" s="2"/>
      <c r="B134" s="2"/>
      <c r="C134" s="2"/>
      <c r="D134" s="2"/>
      <c r="E134" s="30"/>
      <c r="F134" s="45">
        <f t="shared" ref="F134:F197" si="6">SUM(G134:L134)</f>
        <v>0</v>
      </c>
      <c r="G134" s="40"/>
      <c r="H134" s="40"/>
      <c r="I134" s="40"/>
      <c r="J134" s="40"/>
      <c r="K134" s="40"/>
      <c r="L134" s="41"/>
      <c r="N134" s="38" t="str">
        <f>IF(C134="","",VLOOKUP(C134,'Set-up'!$AF$35:$AG$64,2,FALSE))</f>
        <v/>
      </c>
      <c r="O134" s="38">
        <f t="shared" si="5"/>
        <v>0</v>
      </c>
    </row>
    <row r="135" spans="1:15" x14ac:dyDescent="0.25">
      <c r="A135" s="2"/>
      <c r="B135" s="2"/>
      <c r="C135" s="2"/>
      <c r="D135" s="2"/>
      <c r="E135" s="30"/>
      <c r="F135" s="45">
        <f t="shared" si="6"/>
        <v>0</v>
      </c>
      <c r="G135" s="40"/>
      <c r="H135" s="40"/>
      <c r="I135" s="40"/>
      <c r="J135" s="40"/>
      <c r="K135" s="40"/>
      <c r="L135" s="41"/>
      <c r="N135" s="38" t="str">
        <f>IF(C135="","",VLOOKUP(C135,'Set-up'!$AF$35:$AG$64,2,FALSE))</f>
        <v/>
      </c>
      <c r="O135" s="38">
        <f t="shared" si="5"/>
        <v>0</v>
      </c>
    </row>
    <row r="136" spans="1:15" x14ac:dyDescent="0.25">
      <c r="A136" s="2"/>
      <c r="B136" s="2"/>
      <c r="C136" s="2"/>
      <c r="D136" s="2"/>
      <c r="E136" s="30"/>
      <c r="F136" s="45">
        <f t="shared" si="6"/>
        <v>0</v>
      </c>
      <c r="G136" s="40"/>
      <c r="H136" s="40"/>
      <c r="I136" s="40"/>
      <c r="J136" s="40"/>
      <c r="K136" s="40"/>
      <c r="L136" s="41"/>
      <c r="N136" s="38" t="str">
        <f>IF(C136="","",VLOOKUP(C136,'Set-up'!$AF$35:$AG$64,2,FALSE))</f>
        <v/>
      </c>
      <c r="O136" s="38">
        <f t="shared" si="5"/>
        <v>0</v>
      </c>
    </row>
    <row r="137" spans="1:15" x14ac:dyDescent="0.25">
      <c r="A137" s="2"/>
      <c r="B137" s="2"/>
      <c r="C137" s="2"/>
      <c r="D137" s="2"/>
      <c r="E137" s="30"/>
      <c r="F137" s="45">
        <f t="shared" si="6"/>
        <v>0</v>
      </c>
      <c r="G137" s="40"/>
      <c r="H137" s="40"/>
      <c r="I137" s="40"/>
      <c r="J137" s="40"/>
      <c r="K137" s="40"/>
      <c r="L137" s="41"/>
      <c r="N137" s="38" t="str">
        <f>IF(C137="","",VLOOKUP(C137,'Set-up'!$AF$35:$AG$64,2,FALSE))</f>
        <v/>
      </c>
      <c r="O137" s="38">
        <f t="shared" si="5"/>
        <v>0</v>
      </c>
    </row>
    <row r="138" spans="1:15" x14ac:dyDescent="0.25">
      <c r="A138" s="2"/>
      <c r="B138" s="2"/>
      <c r="C138" s="2"/>
      <c r="D138" s="2"/>
      <c r="E138" s="30"/>
      <c r="F138" s="45">
        <f t="shared" si="6"/>
        <v>0</v>
      </c>
      <c r="G138" s="40"/>
      <c r="H138" s="40"/>
      <c r="I138" s="40"/>
      <c r="J138" s="40"/>
      <c r="K138" s="40"/>
      <c r="L138" s="41"/>
      <c r="N138" s="38" t="str">
        <f>IF(C138="","",VLOOKUP(C138,'Set-up'!$AF$35:$AG$64,2,FALSE))</f>
        <v/>
      </c>
      <c r="O138" s="38">
        <f t="shared" si="5"/>
        <v>0</v>
      </c>
    </row>
    <row r="139" spans="1:15" x14ac:dyDescent="0.25">
      <c r="A139" s="2"/>
      <c r="B139" s="2"/>
      <c r="C139" s="2"/>
      <c r="D139" s="2"/>
      <c r="E139" s="30"/>
      <c r="F139" s="45">
        <f t="shared" si="6"/>
        <v>0</v>
      </c>
      <c r="G139" s="40"/>
      <c r="H139" s="40"/>
      <c r="I139" s="40"/>
      <c r="J139" s="40"/>
      <c r="K139" s="40"/>
      <c r="L139" s="41"/>
      <c r="N139" s="38" t="str">
        <f>IF(C139="","",VLOOKUP(C139,'Set-up'!$AF$35:$AG$64,2,FALSE))</f>
        <v/>
      </c>
      <c r="O139" s="38">
        <f t="shared" si="5"/>
        <v>0</v>
      </c>
    </row>
    <row r="140" spans="1:15" x14ac:dyDescent="0.25">
      <c r="A140" s="2"/>
      <c r="B140" s="2"/>
      <c r="C140" s="2"/>
      <c r="D140" s="2"/>
      <c r="E140" s="30"/>
      <c r="F140" s="45">
        <f t="shared" si="6"/>
        <v>0</v>
      </c>
      <c r="G140" s="40"/>
      <c r="H140" s="40"/>
      <c r="I140" s="40"/>
      <c r="J140" s="40"/>
      <c r="K140" s="40"/>
      <c r="L140" s="41"/>
      <c r="N140" s="38" t="str">
        <f>IF(C140="","",VLOOKUP(C140,'Set-up'!$AF$35:$AG$64,2,FALSE))</f>
        <v/>
      </c>
      <c r="O140" s="38">
        <f t="shared" si="5"/>
        <v>0</v>
      </c>
    </row>
    <row r="141" spans="1:15" x14ac:dyDescent="0.25">
      <c r="A141" s="2"/>
      <c r="B141" s="2"/>
      <c r="C141" s="2"/>
      <c r="D141" s="2"/>
      <c r="E141" s="30"/>
      <c r="F141" s="45">
        <f t="shared" si="6"/>
        <v>0</v>
      </c>
      <c r="G141" s="40"/>
      <c r="H141" s="40"/>
      <c r="I141" s="40"/>
      <c r="J141" s="40"/>
      <c r="K141" s="40"/>
      <c r="L141" s="41"/>
      <c r="N141" s="38" t="str">
        <f>IF(C141="","",VLOOKUP(C141,'Set-up'!$AF$35:$AG$64,2,FALSE))</f>
        <v/>
      </c>
      <c r="O141" s="38">
        <f t="shared" si="5"/>
        <v>0</v>
      </c>
    </row>
    <row r="142" spans="1:15" x14ac:dyDescent="0.25">
      <c r="A142" s="2"/>
      <c r="B142" s="2"/>
      <c r="C142" s="2"/>
      <c r="D142" s="2"/>
      <c r="E142" s="30"/>
      <c r="F142" s="45">
        <f t="shared" si="6"/>
        <v>0</v>
      </c>
      <c r="G142" s="40"/>
      <c r="H142" s="40"/>
      <c r="I142" s="40"/>
      <c r="J142" s="40"/>
      <c r="K142" s="40"/>
      <c r="L142" s="41"/>
      <c r="N142" s="38" t="str">
        <f>IF(C142="","",VLOOKUP(C142,'Set-up'!$AF$35:$AG$64,2,FALSE))</f>
        <v/>
      </c>
      <c r="O142" s="38">
        <f t="shared" si="5"/>
        <v>0</v>
      </c>
    </row>
    <row r="143" spans="1:15" x14ac:dyDescent="0.25">
      <c r="A143" s="2"/>
      <c r="B143" s="2"/>
      <c r="C143" s="2"/>
      <c r="D143" s="2"/>
      <c r="E143" s="30"/>
      <c r="F143" s="45">
        <f t="shared" si="6"/>
        <v>0</v>
      </c>
      <c r="G143" s="40"/>
      <c r="H143" s="40"/>
      <c r="I143" s="40"/>
      <c r="J143" s="40"/>
      <c r="K143" s="40"/>
      <c r="L143" s="41"/>
      <c r="N143" s="38" t="str">
        <f>IF(C143="","",VLOOKUP(C143,'Set-up'!$AF$35:$AG$64,2,FALSE))</f>
        <v/>
      </c>
      <c r="O143" s="38">
        <f t="shared" si="5"/>
        <v>0</v>
      </c>
    </row>
    <row r="144" spans="1:15" x14ac:dyDescent="0.25">
      <c r="A144" s="2"/>
      <c r="B144" s="2"/>
      <c r="C144" s="2"/>
      <c r="D144" s="2"/>
      <c r="E144" s="30"/>
      <c r="F144" s="45">
        <f t="shared" si="6"/>
        <v>0</v>
      </c>
      <c r="G144" s="40"/>
      <c r="H144" s="40"/>
      <c r="I144" s="40"/>
      <c r="J144" s="40"/>
      <c r="K144" s="40"/>
      <c r="L144" s="41"/>
      <c r="N144" s="38" t="str">
        <f>IF(C144="","",VLOOKUP(C144,'Set-up'!$AF$35:$AG$64,2,FALSE))</f>
        <v/>
      </c>
      <c r="O144" s="38">
        <f t="shared" si="5"/>
        <v>0</v>
      </c>
    </row>
    <row r="145" spans="1:15" x14ac:dyDescent="0.25">
      <c r="A145" s="2"/>
      <c r="B145" s="2"/>
      <c r="C145" s="2"/>
      <c r="D145" s="2"/>
      <c r="E145" s="30"/>
      <c r="F145" s="45">
        <f t="shared" si="6"/>
        <v>0</v>
      </c>
      <c r="G145" s="40"/>
      <c r="H145" s="40"/>
      <c r="I145" s="40"/>
      <c r="J145" s="40"/>
      <c r="K145" s="40"/>
      <c r="L145" s="41"/>
      <c r="N145" s="38" t="str">
        <f>IF(C145="","",VLOOKUP(C145,'Set-up'!$AF$35:$AG$64,2,FALSE))</f>
        <v/>
      </c>
      <c r="O145" s="38">
        <f t="shared" si="5"/>
        <v>0</v>
      </c>
    </row>
    <row r="146" spans="1:15" x14ac:dyDescent="0.25">
      <c r="A146" s="2"/>
      <c r="B146" s="2"/>
      <c r="C146" s="2"/>
      <c r="D146" s="2"/>
      <c r="E146" s="30"/>
      <c r="F146" s="45">
        <f t="shared" si="6"/>
        <v>0</v>
      </c>
      <c r="G146" s="40"/>
      <c r="H146" s="40"/>
      <c r="I146" s="40"/>
      <c r="J146" s="40"/>
      <c r="K146" s="40"/>
      <c r="L146" s="41"/>
      <c r="N146" s="38" t="str">
        <f>IF(C146="","",VLOOKUP(C146,'Set-up'!$AF$35:$AG$64,2,FALSE))</f>
        <v/>
      </c>
      <c r="O146" s="38">
        <f t="shared" ref="O146:O209" si="7">IF(C146="",0,1)</f>
        <v>0</v>
      </c>
    </row>
    <row r="147" spans="1:15" x14ac:dyDescent="0.25">
      <c r="A147" s="2"/>
      <c r="B147" s="2"/>
      <c r="C147" s="2"/>
      <c r="D147" s="2"/>
      <c r="E147" s="30"/>
      <c r="F147" s="45">
        <f t="shared" si="6"/>
        <v>0</v>
      </c>
      <c r="G147" s="40"/>
      <c r="H147" s="40"/>
      <c r="I147" s="40"/>
      <c r="J147" s="40"/>
      <c r="K147" s="40"/>
      <c r="L147" s="41"/>
      <c r="N147" s="38" t="str">
        <f>IF(C147="","",VLOOKUP(C147,'Set-up'!$AF$35:$AG$64,2,FALSE))</f>
        <v/>
      </c>
      <c r="O147" s="38">
        <f t="shared" si="7"/>
        <v>0</v>
      </c>
    </row>
    <row r="148" spans="1:15" x14ac:dyDescent="0.25">
      <c r="A148" s="2"/>
      <c r="B148" s="2"/>
      <c r="C148" s="2"/>
      <c r="D148" s="2"/>
      <c r="E148" s="30"/>
      <c r="F148" s="45">
        <f t="shared" si="6"/>
        <v>0</v>
      </c>
      <c r="G148" s="40"/>
      <c r="H148" s="40"/>
      <c r="I148" s="40"/>
      <c r="J148" s="40"/>
      <c r="K148" s="40"/>
      <c r="L148" s="41"/>
      <c r="N148" s="38" t="str">
        <f>IF(C148="","",VLOOKUP(C148,'Set-up'!$AF$35:$AG$64,2,FALSE))</f>
        <v/>
      </c>
      <c r="O148" s="38">
        <f t="shared" si="7"/>
        <v>0</v>
      </c>
    </row>
    <row r="149" spans="1:15" x14ac:dyDescent="0.25">
      <c r="A149" s="2"/>
      <c r="B149" s="2"/>
      <c r="C149" s="2"/>
      <c r="D149" s="2"/>
      <c r="E149" s="30"/>
      <c r="F149" s="45">
        <f t="shared" si="6"/>
        <v>0</v>
      </c>
      <c r="G149" s="40"/>
      <c r="H149" s="40"/>
      <c r="I149" s="40"/>
      <c r="J149" s="40"/>
      <c r="K149" s="40"/>
      <c r="L149" s="41"/>
      <c r="N149" s="38" t="str">
        <f>IF(C149="","",VLOOKUP(C149,'Set-up'!$AF$35:$AG$64,2,FALSE))</f>
        <v/>
      </c>
      <c r="O149" s="38">
        <f t="shared" si="7"/>
        <v>0</v>
      </c>
    </row>
    <row r="150" spans="1:15" x14ac:dyDescent="0.25">
      <c r="A150" s="2"/>
      <c r="B150" s="2"/>
      <c r="C150" s="2"/>
      <c r="D150" s="2"/>
      <c r="E150" s="30"/>
      <c r="F150" s="45">
        <f t="shared" si="6"/>
        <v>0</v>
      </c>
      <c r="G150" s="40"/>
      <c r="H150" s="40"/>
      <c r="I150" s="40"/>
      <c r="J150" s="40"/>
      <c r="K150" s="40"/>
      <c r="L150" s="41"/>
      <c r="N150" s="38" t="str">
        <f>IF(C150="","",VLOOKUP(C150,'Set-up'!$AF$35:$AG$64,2,FALSE))</f>
        <v/>
      </c>
      <c r="O150" s="38">
        <f t="shared" si="7"/>
        <v>0</v>
      </c>
    </row>
    <row r="151" spans="1:15" x14ac:dyDescent="0.25">
      <c r="A151" s="2"/>
      <c r="B151" s="2"/>
      <c r="C151" s="2"/>
      <c r="D151" s="2"/>
      <c r="E151" s="30"/>
      <c r="F151" s="45">
        <f t="shared" si="6"/>
        <v>0</v>
      </c>
      <c r="G151" s="40"/>
      <c r="H151" s="40"/>
      <c r="I151" s="40"/>
      <c r="J151" s="40"/>
      <c r="K151" s="40"/>
      <c r="L151" s="41"/>
      <c r="N151" s="38" t="str">
        <f>IF(C151="","",VLOOKUP(C151,'Set-up'!$AF$35:$AG$64,2,FALSE))</f>
        <v/>
      </c>
      <c r="O151" s="38">
        <f t="shared" si="7"/>
        <v>0</v>
      </c>
    </row>
    <row r="152" spans="1:15" x14ac:dyDescent="0.25">
      <c r="A152" s="2"/>
      <c r="B152" s="2"/>
      <c r="C152" s="2"/>
      <c r="D152" s="2"/>
      <c r="E152" s="30"/>
      <c r="F152" s="45">
        <f t="shared" si="6"/>
        <v>0</v>
      </c>
      <c r="G152" s="40"/>
      <c r="H152" s="40"/>
      <c r="I152" s="40"/>
      <c r="J152" s="40"/>
      <c r="K152" s="40"/>
      <c r="L152" s="41"/>
      <c r="N152" s="38" t="str">
        <f>IF(C152="","",VLOOKUP(C152,'Set-up'!$AF$35:$AG$64,2,FALSE))</f>
        <v/>
      </c>
      <c r="O152" s="38">
        <f t="shared" si="7"/>
        <v>0</v>
      </c>
    </row>
    <row r="153" spans="1:15" x14ac:dyDescent="0.25">
      <c r="A153" s="2"/>
      <c r="B153" s="2"/>
      <c r="C153" s="2"/>
      <c r="D153" s="2"/>
      <c r="E153" s="30"/>
      <c r="F153" s="45">
        <f t="shared" si="6"/>
        <v>0</v>
      </c>
      <c r="G153" s="40"/>
      <c r="H153" s="40"/>
      <c r="I153" s="40"/>
      <c r="J153" s="40"/>
      <c r="K153" s="40"/>
      <c r="L153" s="41"/>
      <c r="N153" s="38" t="str">
        <f>IF(C153="","",VLOOKUP(C153,'Set-up'!$AF$35:$AG$64,2,FALSE))</f>
        <v/>
      </c>
      <c r="O153" s="38">
        <f t="shared" si="7"/>
        <v>0</v>
      </c>
    </row>
    <row r="154" spans="1:15" x14ac:dyDescent="0.25">
      <c r="A154" s="2"/>
      <c r="B154" s="2"/>
      <c r="C154" s="2"/>
      <c r="D154" s="2"/>
      <c r="E154" s="30"/>
      <c r="F154" s="45">
        <f t="shared" si="6"/>
        <v>0</v>
      </c>
      <c r="G154" s="40"/>
      <c r="H154" s="40"/>
      <c r="I154" s="40"/>
      <c r="J154" s="40"/>
      <c r="K154" s="40"/>
      <c r="L154" s="41"/>
      <c r="N154" s="38" t="str">
        <f>IF(C154="","",VLOOKUP(C154,'Set-up'!$AF$35:$AG$64,2,FALSE))</f>
        <v/>
      </c>
      <c r="O154" s="38">
        <f t="shared" si="7"/>
        <v>0</v>
      </c>
    </row>
    <row r="155" spans="1:15" x14ac:dyDescent="0.25">
      <c r="A155" s="2"/>
      <c r="B155" s="2"/>
      <c r="C155" s="2"/>
      <c r="D155" s="2"/>
      <c r="E155" s="30"/>
      <c r="F155" s="45">
        <f t="shared" si="6"/>
        <v>0</v>
      </c>
      <c r="G155" s="40"/>
      <c r="H155" s="40"/>
      <c r="I155" s="40"/>
      <c r="J155" s="40"/>
      <c r="K155" s="40"/>
      <c r="L155" s="41"/>
      <c r="N155" s="38" t="str">
        <f>IF(C155="","",VLOOKUP(C155,'Set-up'!$AF$35:$AG$64,2,FALSE))</f>
        <v/>
      </c>
      <c r="O155" s="38">
        <f t="shared" si="7"/>
        <v>0</v>
      </c>
    </row>
    <row r="156" spans="1:15" x14ac:dyDescent="0.25">
      <c r="A156" s="2"/>
      <c r="B156" s="2"/>
      <c r="C156" s="2"/>
      <c r="D156" s="2"/>
      <c r="E156" s="30"/>
      <c r="F156" s="45">
        <f t="shared" si="6"/>
        <v>0</v>
      </c>
      <c r="G156" s="40"/>
      <c r="H156" s="40"/>
      <c r="I156" s="40"/>
      <c r="J156" s="40"/>
      <c r="K156" s="40"/>
      <c r="L156" s="41"/>
      <c r="N156" s="38" t="str">
        <f>IF(C156="","",VLOOKUP(C156,'Set-up'!$AF$35:$AG$64,2,FALSE))</f>
        <v/>
      </c>
      <c r="O156" s="38">
        <f t="shared" si="7"/>
        <v>0</v>
      </c>
    </row>
    <row r="157" spans="1:15" x14ac:dyDescent="0.25">
      <c r="A157" s="2"/>
      <c r="B157" s="2"/>
      <c r="C157" s="2"/>
      <c r="D157" s="2"/>
      <c r="E157" s="30"/>
      <c r="F157" s="45">
        <f t="shared" si="6"/>
        <v>0</v>
      </c>
      <c r="G157" s="40"/>
      <c r="H157" s="40"/>
      <c r="I157" s="40"/>
      <c r="J157" s="40"/>
      <c r="K157" s="40"/>
      <c r="L157" s="41"/>
      <c r="N157" s="38" t="str">
        <f>IF(C157="","",VLOOKUP(C157,'Set-up'!$AF$35:$AG$64,2,FALSE))</f>
        <v/>
      </c>
      <c r="O157" s="38">
        <f t="shared" si="7"/>
        <v>0</v>
      </c>
    </row>
    <row r="158" spans="1:15" x14ac:dyDescent="0.25">
      <c r="A158" s="2"/>
      <c r="B158" s="2"/>
      <c r="C158" s="2"/>
      <c r="D158" s="2"/>
      <c r="E158" s="30"/>
      <c r="F158" s="45">
        <f t="shared" si="6"/>
        <v>0</v>
      </c>
      <c r="G158" s="40"/>
      <c r="H158" s="40"/>
      <c r="I158" s="40"/>
      <c r="J158" s="40"/>
      <c r="K158" s="40"/>
      <c r="L158" s="41"/>
      <c r="N158" s="38" t="str">
        <f>IF(C158="","",VLOOKUP(C158,'Set-up'!$AF$35:$AG$64,2,FALSE))</f>
        <v/>
      </c>
      <c r="O158" s="38">
        <f t="shared" si="7"/>
        <v>0</v>
      </c>
    </row>
    <row r="159" spans="1:15" x14ac:dyDescent="0.25">
      <c r="A159" s="2"/>
      <c r="B159" s="2"/>
      <c r="C159" s="2"/>
      <c r="D159" s="2"/>
      <c r="E159" s="30"/>
      <c r="F159" s="45">
        <f t="shared" si="6"/>
        <v>0</v>
      </c>
      <c r="G159" s="40"/>
      <c r="H159" s="40"/>
      <c r="I159" s="40"/>
      <c r="J159" s="40"/>
      <c r="K159" s="40"/>
      <c r="L159" s="41"/>
      <c r="N159" s="38" t="str">
        <f>IF(C159="","",VLOOKUP(C159,'Set-up'!$AF$35:$AG$64,2,FALSE))</f>
        <v/>
      </c>
      <c r="O159" s="38">
        <f t="shared" si="7"/>
        <v>0</v>
      </c>
    </row>
    <row r="160" spans="1:15" x14ac:dyDescent="0.25">
      <c r="A160" s="2"/>
      <c r="B160" s="2"/>
      <c r="C160" s="2"/>
      <c r="D160" s="2"/>
      <c r="E160" s="30"/>
      <c r="F160" s="45">
        <f t="shared" si="6"/>
        <v>0</v>
      </c>
      <c r="G160" s="40"/>
      <c r="H160" s="40"/>
      <c r="I160" s="40"/>
      <c r="J160" s="40"/>
      <c r="K160" s="40"/>
      <c r="L160" s="41"/>
      <c r="N160" s="38" t="str">
        <f>IF(C160="","",VLOOKUP(C160,'Set-up'!$AF$35:$AG$64,2,FALSE))</f>
        <v/>
      </c>
      <c r="O160" s="38">
        <f t="shared" si="7"/>
        <v>0</v>
      </c>
    </row>
    <row r="161" spans="1:15" x14ac:dyDescent="0.25">
      <c r="A161" s="2"/>
      <c r="B161" s="2"/>
      <c r="C161" s="2"/>
      <c r="D161" s="2"/>
      <c r="E161" s="30"/>
      <c r="F161" s="45">
        <f t="shared" si="6"/>
        <v>0</v>
      </c>
      <c r="G161" s="40"/>
      <c r="H161" s="40"/>
      <c r="I161" s="40"/>
      <c r="J161" s="40"/>
      <c r="K161" s="40"/>
      <c r="L161" s="41"/>
      <c r="N161" s="38" t="str">
        <f>IF(C161="","",VLOOKUP(C161,'Set-up'!$AF$35:$AG$64,2,FALSE))</f>
        <v/>
      </c>
      <c r="O161" s="38">
        <f t="shared" si="7"/>
        <v>0</v>
      </c>
    </row>
    <row r="162" spans="1:15" x14ac:dyDescent="0.25">
      <c r="A162" s="2"/>
      <c r="B162" s="2"/>
      <c r="C162" s="2"/>
      <c r="D162" s="2"/>
      <c r="E162" s="30"/>
      <c r="F162" s="45">
        <f t="shared" si="6"/>
        <v>0</v>
      </c>
      <c r="G162" s="40"/>
      <c r="H162" s="40"/>
      <c r="I162" s="40"/>
      <c r="J162" s="40"/>
      <c r="K162" s="40"/>
      <c r="L162" s="41"/>
      <c r="N162" s="38" t="str">
        <f>IF(C162="","",VLOOKUP(C162,'Set-up'!$AF$35:$AG$64,2,FALSE))</f>
        <v/>
      </c>
      <c r="O162" s="38">
        <f t="shared" si="7"/>
        <v>0</v>
      </c>
    </row>
    <row r="163" spans="1:15" x14ac:dyDescent="0.25">
      <c r="A163" s="2"/>
      <c r="B163" s="2"/>
      <c r="C163" s="2"/>
      <c r="D163" s="2"/>
      <c r="E163" s="30"/>
      <c r="F163" s="45">
        <f t="shared" si="6"/>
        <v>0</v>
      </c>
      <c r="G163" s="40"/>
      <c r="H163" s="40"/>
      <c r="I163" s="40"/>
      <c r="J163" s="40"/>
      <c r="K163" s="40"/>
      <c r="L163" s="41"/>
      <c r="N163" s="38" t="str">
        <f>IF(C163="","",VLOOKUP(C163,'Set-up'!$AF$35:$AG$64,2,FALSE))</f>
        <v/>
      </c>
      <c r="O163" s="38">
        <f t="shared" si="7"/>
        <v>0</v>
      </c>
    </row>
    <row r="164" spans="1:15" x14ac:dyDescent="0.25">
      <c r="A164" s="2"/>
      <c r="B164" s="2"/>
      <c r="C164" s="2"/>
      <c r="D164" s="2"/>
      <c r="E164" s="30"/>
      <c r="F164" s="45">
        <f t="shared" si="6"/>
        <v>0</v>
      </c>
      <c r="G164" s="40"/>
      <c r="H164" s="40"/>
      <c r="I164" s="40"/>
      <c r="J164" s="40"/>
      <c r="K164" s="40"/>
      <c r="L164" s="41"/>
      <c r="N164" s="38" t="str">
        <f>IF(C164="","",VLOOKUP(C164,'Set-up'!$AF$35:$AG$64,2,FALSE))</f>
        <v/>
      </c>
      <c r="O164" s="38">
        <f t="shared" si="7"/>
        <v>0</v>
      </c>
    </row>
    <row r="165" spans="1:15" x14ac:dyDescent="0.25">
      <c r="A165" s="2"/>
      <c r="B165" s="2"/>
      <c r="C165" s="2"/>
      <c r="D165" s="2"/>
      <c r="E165" s="30"/>
      <c r="F165" s="45">
        <f t="shared" si="6"/>
        <v>0</v>
      </c>
      <c r="G165" s="40"/>
      <c r="H165" s="40"/>
      <c r="I165" s="40"/>
      <c r="J165" s="40"/>
      <c r="K165" s="40"/>
      <c r="L165" s="41"/>
      <c r="N165" s="38" t="str">
        <f>IF(C165="","",VLOOKUP(C165,'Set-up'!$AF$35:$AG$64,2,FALSE))</f>
        <v/>
      </c>
      <c r="O165" s="38">
        <f t="shared" si="7"/>
        <v>0</v>
      </c>
    </row>
    <row r="166" spans="1:15" x14ac:dyDescent="0.25">
      <c r="A166" s="2"/>
      <c r="B166" s="2"/>
      <c r="C166" s="2"/>
      <c r="D166" s="2"/>
      <c r="E166" s="30"/>
      <c r="F166" s="45">
        <f t="shared" si="6"/>
        <v>0</v>
      </c>
      <c r="G166" s="40"/>
      <c r="H166" s="40"/>
      <c r="I166" s="40"/>
      <c r="J166" s="40"/>
      <c r="K166" s="40"/>
      <c r="L166" s="41"/>
      <c r="N166" s="38" t="str">
        <f>IF(C166="","",VLOOKUP(C166,'Set-up'!$AF$35:$AG$64,2,FALSE))</f>
        <v/>
      </c>
      <c r="O166" s="38">
        <f t="shared" si="7"/>
        <v>0</v>
      </c>
    </row>
    <row r="167" spans="1:15" x14ac:dyDescent="0.25">
      <c r="A167" s="2"/>
      <c r="B167" s="2"/>
      <c r="C167" s="2"/>
      <c r="D167" s="2"/>
      <c r="E167" s="30"/>
      <c r="F167" s="45">
        <f t="shared" si="6"/>
        <v>0</v>
      </c>
      <c r="G167" s="40"/>
      <c r="H167" s="40"/>
      <c r="I167" s="40"/>
      <c r="J167" s="40"/>
      <c r="K167" s="40"/>
      <c r="L167" s="41"/>
      <c r="N167" s="38" t="str">
        <f>IF(C167="","",VLOOKUP(C167,'Set-up'!$AF$35:$AG$64,2,FALSE))</f>
        <v/>
      </c>
      <c r="O167" s="38">
        <f t="shared" si="7"/>
        <v>0</v>
      </c>
    </row>
    <row r="168" spans="1:15" x14ac:dyDescent="0.25">
      <c r="A168" s="2"/>
      <c r="B168" s="2"/>
      <c r="C168" s="2"/>
      <c r="D168" s="2"/>
      <c r="E168" s="30"/>
      <c r="F168" s="45">
        <f t="shared" si="6"/>
        <v>0</v>
      </c>
      <c r="G168" s="40"/>
      <c r="H168" s="40"/>
      <c r="I168" s="40"/>
      <c r="J168" s="40"/>
      <c r="K168" s="40"/>
      <c r="L168" s="41"/>
      <c r="N168" s="38" t="str">
        <f>IF(C168="","",VLOOKUP(C168,'Set-up'!$AF$35:$AG$64,2,FALSE))</f>
        <v/>
      </c>
      <c r="O168" s="38">
        <f t="shared" si="7"/>
        <v>0</v>
      </c>
    </row>
    <row r="169" spans="1:15" x14ac:dyDescent="0.25">
      <c r="A169" s="2"/>
      <c r="B169" s="2"/>
      <c r="C169" s="2"/>
      <c r="D169" s="2"/>
      <c r="E169" s="30"/>
      <c r="F169" s="45">
        <f t="shared" si="6"/>
        <v>0</v>
      </c>
      <c r="G169" s="40"/>
      <c r="H169" s="40"/>
      <c r="I169" s="40"/>
      <c r="J169" s="40"/>
      <c r="K169" s="40"/>
      <c r="L169" s="41"/>
      <c r="N169" s="38" t="str">
        <f>IF(C169="","",VLOOKUP(C169,'Set-up'!$AF$35:$AG$64,2,FALSE))</f>
        <v/>
      </c>
      <c r="O169" s="38">
        <f t="shared" si="7"/>
        <v>0</v>
      </c>
    </row>
    <row r="170" spans="1:15" x14ac:dyDescent="0.25">
      <c r="A170" s="2"/>
      <c r="B170" s="2"/>
      <c r="C170" s="2"/>
      <c r="D170" s="2"/>
      <c r="E170" s="30"/>
      <c r="F170" s="45">
        <f t="shared" si="6"/>
        <v>0</v>
      </c>
      <c r="G170" s="40"/>
      <c r="H170" s="40"/>
      <c r="I170" s="40"/>
      <c r="J170" s="40"/>
      <c r="K170" s="40"/>
      <c r="L170" s="41"/>
      <c r="N170" s="38" t="str">
        <f>IF(C170="","",VLOOKUP(C170,'Set-up'!$AF$35:$AG$64,2,FALSE))</f>
        <v/>
      </c>
      <c r="O170" s="38">
        <f t="shared" si="7"/>
        <v>0</v>
      </c>
    </row>
    <row r="171" spans="1:15" x14ac:dyDescent="0.25">
      <c r="A171" s="2"/>
      <c r="B171" s="2"/>
      <c r="C171" s="2"/>
      <c r="D171" s="2"/>
      <c r="E171" s="30"/>
      <c r="F171" s="45">
        <f t="shared" si="6"/>
        <v>0</v>
      </c>
      <c r="G171" s="40"/>
      <c r="H171" s="40"/>
      <c r="I171" s="40"/>
      <c r="J171" s="40"/>
      <c r="K171" s="40"/>
      <c r="L171" s="41"/>
      <c r="N171" s="38" t="str">
        <f>IF(C171="","",VLOOKUP(C171,'Set-up'!$AF$35:$AG$64,2,FALSE))</f>
        <v/>
      </c>
      <c r="O171" s="38">
        <f t="shared" si="7"/>
        <v>0</v>
      </c>
    </row>
    <row r="172" spans="1:15" x14ac:dyDescent="0.25">
      <c r="A172" s="2"/>
      <c r="B172" s="2"/>
      <c r="C172" s="2"/>
      <c r="D172" s="2"/>
      <c r="E172" s="30"/>
      <c r="F172" s="45">
        <f t="shared" si="6"/>
        <v>0</v>
      </c>
      <c r="G172" s="40"/>
      <c r="H172" s="40"/>
      <c r="I172" s="40"/>
      <c r="J172" s="40"/>
      <c r="K172" s="40"/>
      <c r="L172" s="41"/>
      <c r="N172" s="38" t="str">
        <f>IF(C172="","",VLOOKUP(C172,'Set-up'!$AF$35:$AG$64,2,FALSE))</f>
        <v/>
      </c>
      <c r="O172" s="38">
        <f t="shared" si="7"/>
        <v>0</v>
      </c>
    </row>
    <row r="173" spans="1:15" x14ac:dyDescent="0.25">
      <c r="A173" s="2"/>
      <c r="B173" s="2"/>
      <c r="C173" s="2"/>
      <c r="D173" s="2"/>
      <c r="E173" s="30"/>
      <c r="F173" s="45">
        <f t="shared" si="6"/>
        <v>0</v>
      </c>
      <c r="G173" s="40"/>
      <c r="H173" s="40"/>
      <c r="I173" s="40"/>
      <c r="J173" s="40"/>
      <c r="K173" s="40"/>
      <c r="L173" s="41"/>
      <c r="N173" s="38" t="str">
        <f>IF(C173="","",VLOOKUP(C173,'Set-up'!$AF$35:$AG$64,2,FALSE))</f>
        <v/>
      </c>
      <c r="O173" s="38">
        <f t="shared" si="7"/>
        <v>0</v>
      </c>
    </row>
    <row r="174" spans="1:15" x14ac:dyDescent="0.25">
      <c r="A174" s="2"/>
      <c r="B174" s="2"/>
      <c r="C174" s="2"/>
      <c r="D174" s="2"/>
      <c r="E174" s="30"/>
      <c r="F174" s="45">
        <f t="shared" si="6"/>
        <v>0</v>
      </c>
      <c r="G174" s="40"/>
      <c r="H174" s="40"/>
      <c r="I174" s="40"/>
      <c r="J174" s="40"/>
      <c r="K174" s="40"/>
      <c r="L174" s="41"/>
      <c r="N174" s="38" t="str">
        <f>IF(C174="","",VLOOKUP(C174,'Set-up'!$AF$35:$AG$64,2,FALSE))</f>
        <v/>
      </c>
      <c r="O174" s="38">
        <f t="shared" si="7"/>
        <v>0</v>
      </c>
    </row>
    <row r="175" spans="1:15" x14ac:dyDescent="0.25">
      <c r="A175" s="2"/>
      <c r="B175" s="2"/>
      <c r="C175" s="2"/>
      <c r="D175" s="2"/>
      <c r="E175" s="30"/>
      <c r="F175" s="45">
        <f t="shared" si="6"/>
        <v>0</v>
      </c>
      <c r="G175" s="40"/>
      <c r="H175" s="40"/>
      <c r="I175" s="40"/>
      <c r="J175" s="40"/>
      <c r="K175" s="40"/>
      <c r="L175" s="41"/>
      <c r="N175" s="38" t="str">
        <f>IF(C175="","",VLOOKUP(C175,'Set-up'!$AF$35:$AG$64,2,FALSE))</f>
        <v/>
      </c>
      <c r="O175" s="38">
        <f t="shared" si="7"/>
        <v>0</v>
      </c>
    </row>
    <row r="176" spans="1:15" x14ac:dyDescent="0.25">
      <c r="A176" s="2"/>
      <c r="B176" s="2"/>
      <c r="C176" s="2"/>
      <c r="D176" s="2"/>
      <c r="E176" s="30"/>
      <c r="F176" s="45">
        <f t="shared" si="6"/>
        <v>0</v>
      </c>
      <c r="G176" s="40"/>
      <c r="H176" s="40"/>
      <c r="I176" s="40"/>
      <c r="J176" s="40"/>
      <c r="K176" s="40"/>
      <c r="L176" s="41"/>
      <c r="N176" s="38" t="str">
        <f>IF(C176="","",VLOOKUP(C176,'Set-up'!$AF$35:$AG$64,2,FALSE))</f>
        <v/>
      </c>
      <c r="O176" s="38">
        <f t="shared" si="7"/>
        <v>0</v>
      </c>
    </row>
    <row r="177" spans="1:15" x14ac:dyDescent="0.25">
      <c r="A177" s="2"/>
      <c r="B177" s="2"/>
      <c r="C177" s="2"/>
      <c r="D177" s="2"/>
      <c r="E177" s="30"/>
      <c r="F177" s="45">
        <f t="shared" si="6"/>
        <v>0</v>
      </c>
      <c r="G177" s="40"/>
      <c r="H177" s="40"/>
      <c r="I177" s="40"/>
      <c r="J177" s="40"/>
      <c r="K177" s="40"/>
      <c r="L177" s="41"/>
      <c r="N177" s="38" t="str">
        <f>IF(C177="","",VLOOKUP(C177,'Set-up'!$AF$35:$AG$64,2,FALSE))</f>
        <v/>
      </c>
      <c r="O177" s="38">
        <f t="shared" si="7"/>
        <v>0</v>
      </c>
    </row>
    <row r="178" spans="1:15" x14ac:dyDescent="0.25">
      <c r="A178" s="2"/>
      <c r="B178" s="2"/>
      <c r="C178" s="2"/>
      <c r="D178" s="2"/>
      <c r="E178" s="30"/>
      <c r="F178" s="45">
        <f t="shared" si="6"/>
        <v>0</v>
      </c>
      <c r="G178" s="40"/>
      <c r="H178" s="40"/>
      <c r="I178" s="40"/>
      <c r="J178" s="40"/>
      <c r="K178" s="40"/>
      <c r="L178" s="41"/>
      <c r="N178" s="38" t="str">
        <f>IF(C178="","",VLOOKUP(C178,'Set-up'!$AF$35:$AG$64,2,FALSE))</f>
        <v/>
      </c>
      <c r="O178" s="38">
        <f t="shared" si="7"/>
        <v>0</v>
      </c>
    </row>
    <row r="179" spans="1:15" x14ac:dyDescent="0.25">
      <c r="A179" s="2"/>
      <c r="B179" s="2"/>
      <c r="C179" s="2"/>
      <c r="D179" s="2"/>
      <c r="E179" s="30"/>
      <c r="F179" s="45">
        <f t="shared" si="6"/>
        <v>0</v>
      </c>
      <c r="G179" s="40"/>
      <c r="H179" s="40"/>
      <c r="I179" s="40"/>
      <c r="J179" s="40"/>
      <c r="K179" s="40"/>
      <c r="L179" s="41"/>
      <c r="N179" s="38" t="str">
        <f>IF(C179="","",VLOOKUP(C179,'Set-up'!$AF$35:$AG$64,2,FALSE))</f>
        <v/>
      </c>
      <c r="O179" s="38">
        <f t="shared" si="7"/>
        <v>0</v>
      </c>
    </row>
    <row r="180" spans="1:15" x14ac:dyDescent="0.25">
      <c r="A180" s="2"/>
      <c r="B180" s="2"/>
      <c r="C180" s="2"/>
      <c r="D180" s="2"/>
      <c r="E180" s="30"/>
      <c r="F180" s="45">
        <f t="shared" si="6"/>
        <v>0</v>
      </c>
      <c r="G180" s="40"/>
      <c r="H180" s="40"/>
      <c r="I180" s="40"/>
      <c r="J180" s="40"/>
      <c r="K180" s="40"/>
      <c r="L180" s="41"/>
      <c r="N180" s="38" t="str">
        <f>IF(C180="","",VLOOKUP(C180,'Set-up'!$AF$35:$AG$64,2,FALSE))</f>
        <v/>
      </c>
      <c r="O180" s="38">
        <f t="shared" si="7"/>
        <v>0</v>
      </c>
    </row>
    <row r="181" spans="1:15" x14ac:dyDescent="0.25">
      <c r="A181" s="2"/>
      <c r="B181" s="2"/>
      <c r="C181" s="2"/>
      <c r="D181" s="2"/>
      <c r="E181" s="30"/>
      <c r="F181" s="45">
        <f t="shared" si="6"/>
        <v>0</v>
      </c>
      <c r="G181" s="40"/>
      <c r="H181" s="40"/>
      <c r="I181" s="40"/>
      <c r="J181" s="40"/>
      <c r="K181" s="40"/>
      <c r="L181" s="41"/>
      <c r="N181" s="38" t="str">
        <f>IF(C181="","",VLOOKUP(C181,'Set-up'!$AF$35:$AG$64,2,FALSE))</f>
        <v/>
      </c>
      <c r="O181" s="38">
        <f t="shared" si="7"/>
        <v>0</v>
      </c>
    </row>
    <row r="182" spans="1:15" x14ac:dyDescent="0.25">
      <c r="A182" s="2"/>
      <c r="B182" s="2"/>
      <c r="C182" s="2"/>
      <c r="D182" s="2"/>
      <c r="E182" s="30"/>
      <c r="F182" s="45">
        <f t="shared" si="6"/>
        <v>0</v>
      </c>
      <c r="G182" s="40"/>
      <c r="H182" s="40"/>
      <c r="I182" s="40"/>
      <c r="J182" s="40"/>
      <c r="K182" s="40"/>
      <c r="L182" s="41"/>
      <c r="N182" s="38" t="str">
        <f>IF(C182="","",VLOOKUP(C182,'Set-up'!$AF$35:$AG$64,2,FALSE))</f>
        <v/>
      </c>
      <c r="O182" s="38">
        <f t="shared" si="7"/>
        <v>0</v>
      </c>
    </row>
    <row r="183" spans="1:15" x14ac:dyDescent="0.25">
      <c r="A183" s="2"/>
      <c r="B183" s="2"/>
      <c r="C183" s="2"/>
      <c r="D183" s="2"/>
      <c r="E183" s="30"/>
      <c r="F183" s="45">
        <f t="shared" si="6"/>
        <v>0</v>
      </c>
      <c r="G183" s="40"/>
      <c r="H183" s="40"/>
      <c r="I183" s="40"/>
      <c r="J183" s="40"/>
      <c r="K183" s="40"/>
      <c r="L183" s="41"/>
      <c r="N183" s="38" t="str">
        <f>IF(C183="","",VLOOKUP(C183,'Set-up'!$AF$35:$AG$64,2,FALSE))</f>
        <v/>
      </c>
      <c r="O183" s="38">
        <f t="shared" si="7"/>
        <v>0</v>
      </c>
    </row>
    <row r="184" spans="1:15" x14ac:dyDescent="0.25">
      <c r="A184" s="2"/>
      <c r="B184" s="2"/>
      <c r="C184" s="2"/>
      <c r="D184" s="2"/>
      <c r="E184" s="30"/>
      <c r="F184" s="45">
        <f t="shared" si="6"/>
        <v>0</v>
      </c>
      <c r="G184" s="40"/>
      <c r="H184" s="40"/>
      <c r="I184" s="40"/>
      <c r="J184" s="40"/>
      <c r="K184" s="40"/>
      <c r="L184" s="41"/>
      <c r="N184" s="38" t="str">
        <f>IF(C184="","",VLOOKUP(C184,'Set-up'!$AF$35:$AG$64,2,FALSE))</f>
        <v/>
      </c>
      <c r="O184" s="38">
        <f t="shared" si="7"/>
        <v>0</v>
      </c>
    </row>
    <row r="185" spans="1:15" x14ac:dyDescent="0.25">
      <c r="A185" s="2"/>
      <c r="B185" s="2"/>
      <c r="C185" s="2"/>
      <c r="D185" s="2"/>
      <c r="E185" s="30"/>
      <c r="F185" s="45">
        <f t="shared" si="6"/>
        <v>0</v>
      </c>
      <c r="G185" s="40"/>
      <c r="H185" s="40"/>
      <c r="I185" s="40"/>
      <c r="J185" s="40"/>
      <c r="K185" s="40"/>
      <c r="L185" s="41"/>
      <c r="N185" s="38" t="str">
        <f>IF(C185="","",VLOOKUP(C185,'Set-up'!$AF$35:$AG$64,2,FALSE))</f>
        <v/>
      </c>
      <c r="O185" s="38">
        <f t="shared" si="7"/>
        <v>0</v>
      </c>
    </row>
    <row r="186" spans="1:15" x14ac:dyDescent="0.25">
      <c r="A186" s="2"/>
      <c r="B186" s="2"/>
      <c r="C186" s="2"/>
      <c r="D186" s="2"/>
      <c r="E186" s="30"/>
      <c r="F186" s="45">
        <f t="shared" si="6"/>
        <v>0</v>
      </c>
      <c r="G186" s="40"/>
      <c r="H186" s="40"/>
      <c r="I186" s="40"/>
      <c r="J186" s="40"/>
      <c r="K186" s="40"/>
      <c r="L186" s="41"/>
      <c r="N186" s="38" t="str">
        <f>IF(C186="","",VLOOKUP(C186,'Set-up'!$AF$35:$AG$64,2,FALSE))</f>
        <v/>
      </c>
      <c r="O186" s="38">
        <f t="shared" si="7"/>
        <v>0</v>
      </c>
    </row>
    <row r="187" spans="1:15" x14ac:dyDescent="0.25">
      <c r="A187" s="2"/>
      <c r="B187" s="2"/>
      <c r="C187" s="2"/>
      <c r="D187" s="2"/>
      <c r="E187" s="30"/>
      <c r="F187" s="45">
        <f t="shared" si="6"/>
        <v>0</v>
      </c>
      <c r="G187" s="40"/>
      <c r="H187" s="40"/>
      <c r="I187" s="40"/>
      <c r="J187" s="40"/>
      <c r="K187" s="40"/>
      <c r="L187" s="41"/>
      <c r="N187" s="38" t="str">
        <f>IF(C187="","",VLOOKUP(C187,'Set-up'!$AF$35:$AG$64,2,FALSE))</f>
        <v/>
      </c>
      <c r="O187" s="38">
        <f t="shared" si="7"/>
        <v>0</v>
      </c>
    </row>
    <row r="188" spans="1:15" x14ac:dyDescent="0.25">
      <c r="A188" s="2"/>
      <c r="B188" s="2"/>
      <c r="C188" s="2"/>
      <c r="D188" s="2"/>
      <c r="E188" s="30"/>
      <c r="F188" s="45">
        <f t="shared" si="6"/>
        <v>0</v>
      </c>
      <c r="G188" s="40"/>
      <c r="H188" s="40"/>
      <c r="I188" s="40"/>
      <c r="J188" s="40"/>
      <c r="K188" s="40"/>
      <c r="L188" s="41"/>
      <c r="N188" s="38" t="str">
        <f>IF(C188="","",VLOOKUP(C188,'Set-up'!$AF$35:$AG$64,2,FALSE))</f>
        <v/>
      </c>
      <c r="O188" s="38">
        <f t="shared" si="7"/>
        <v>0</v>
      </c>
    </row>
    <row r="189" spans="1:15" x14ac:dyDescent="0.25">
      <c r="A189" s="2"/>
      <c r="B189" s="2"/>
      <c r="C189" s="2"/>
      <c r="D189" s="2"/>
      <c r="E189" s="30"/>
      <c r="F189" s="45">
        <f t="shared" si="6"/>
        <v>0</v>
      </c>
      <c r="G189" s="40"/>
      <c r="H189" s="40"/>
      <c r="I189" s="40"/>
      <c r="J189" s="40"/>
      <c r="K189" s="40"/>
      <c r="L189" s="41"/>
      <c r="N189" s="38" t="str">
        <f>IF(C189="","",VLOOKUP(C189,'Set-up'!$AF$35:$AG$64,2,FALSE))</f>
        <v/>
      </c>
      <c r="O189" s="38">
        <f t="shared" si="7"/>
        <v>0</v>
      </c>
    </row>
    <row r="190" spans="1:15" x14ac:dyDescent="0.25">
      <c r="A190" s="2"/>
      <c r="B190" s="2"/>
      <c r="C190" s="2"/>
      <c r="D190" s="2"/>
      <c r="E190" s="30"/>
      <c r="F190" s="45">
        <f t="shared" si="6"/>
        <v>0</v>
      </c>
      <c r="G190" s="40"/>
      <c r="H190" s="40"/>
      <c r="I190" s="40"/>
      <c r="J190" s="40"/>
      <c r="K190" s="40"/>
      <c r="L190" s="41"/>
      <c r="N190" s="38" t="str">
        <f>IF(C190="","",VLOOKUP(C190,'Set-up'!$AF$35:$AG$64,2,FALSE))</f>
        <v/>
      </c>
      <c r="O190" s="38">
        <f t="shared" si="7"/>
        <v>0</v>
      </c>
    </row>
    <row r="191" spans="1:15" x14ac:dyDescent="0.25">
      <c r="A191" s="2"/>
      <c r="B191" s="2"/>
      <c r="C191" s="2"/>
      <c r="D191" s="2"/>
      <c r="E191" s="30"/>
      <c r="F191" s="45">
        <f t="shared" si="6"/>
        <v>0</v>
      </c>
      <c r="G191" s="40"/>
      <c r="H191" s="40"/>
      <c r="I191" s="40"/>
      <c r="J191" s="40"/>
      <c r="K191" s="40"/>
      <c r="L191" s="41"/>
      <c r="N191" s="38" t="str">
        <f>IF(C191="","",VLOOKUP(C191,'Set-up'!$AF$35:$AG$64,2,FALSE))</f>
        <v/>
      </c>
      <c r="O191" s="38">
        <f t="shared" si="7"/>
        <v>0</v>
      </c>
    </row>
    <row r="192" spans="1:15" x14ac:dyDescent="0.25">
      <c r="A192" s="2"/>
      <c r="B192" s="2"/>
      <c r="C192" s="2"/>
      <c r="D192" s="2"/>
      <c r="E192" s="30"/>
      <c r="F192" s="45">
        <f t="shared" si="6"/>
        <v>0</v>
      </c>
      <c r="G192" s="40"/>
      <c r="H192" s="40"/>
      <c r="I192" s="40"/>
      <c r="J192" s="40"/>
      <c r="K192" s="40"/>
      <c r="L192" s="41"/>
      <c r="N192" s="38" t="str">
        <f>IF(C192="","",VLOOKUP(C192,'Set-up'!$AF$35:$AG$64,2,FALSE))</f>
        <v/>
      </c>
      <c r="O192" s="38">
        <f t="shared" si="7"/>
        <v>0</v>
      </c>
    </row>
    <row r="193" spans="1:15" x14ac:dyDescent="0.25">
      <c r="A193" s="2"/>
      <c r="B193" s="2"/>
      <c r="C193" s="2"/>
      <c r="D193" s="2"/>
      <c r="E193" s="30"/>
      <c r="F193" s="45">
        <f t="shared" si="6"/>
        <v>0</v>
      </c>
      <c r="G193" s="40"/>
      <c r="H193" s="40"/>
      <c r="I193" s="40"/>
      <c r="J193" s="40"/>
      <c r="K193" s="40"/>
      <c r="L193" s="41"/>
      <c r="N193" s="38" t="str">
        <f>IF(C193="","",VLOOKUP(C193,'Set-up'!$AF$35:$AG$64,2,FALSE))</f>
        <v/>
      </c>
      <c r="O193" s="38">
        <f t="shared" si="7"/>
        <v>0</v>
      </c>
    </row>
    <row r="194" spans="1:15" x14ac:dyDescent="0.25">
      <c r="A194" s="2"/>
      <c r="B194" s="2"/>
      <c r="C194" s="2"/>
      <c r="D194" s="2"/>
      <c r="E194" s="30"/>
      <c r="F194" s="45">
        <f t="shared" si="6"/>
        <v>0</v>
      </c>
      <c r="G194" s="40"/>
      <c r="H194" s="40"/>
      <c r="I194" s="40"/>
      <c r="J194" s="40"/>
      <c r="K194" s="40"/>
      <c r="L194" s="41"/>
      <c r="N194" s="38" t="str">
        <f>IF(C194="","",VLOOKUP(C194,'Set-up'!$AF$35:$AG$64,2,FALSE))</f>
        <v/>
      </c>
      <c r="O194" s="38">
        <f t="shared" si="7"/>
        <v>0</v>
      </c>
    </row>
    <row r="195" spans="1:15" x14ac:dyDescent="0.25">
      <c r="A195" s="2"/>
      <c r="B195" s="2"/>
      <c r="C195" s="2"/>
      <c r="D195" s="2"/>
      <c r="E195" s="30"/>
      <c r="F195" s="45">
        <f t="shared" si="6"/>
        <v>0</v>
      </c>
      <c r="G195" s="40"/>
      <c r="H195" s="40"/>
      <c r="I195" s="40"/>
      <c r="J195" s="40"/>
      <c r="K195" s="40"/>
      <c r="L195" s="41"/>
      <c r="N195" s="38" t="str">
        <f>IF(C195="","",VLOOKUP(C195,'Set-up'!$AF$35:$AG$64,2,FALSE))</f>
        <v/>
      </c>
      <c r="O195" s="38">
        <f t="shared" si="7"/>
        <v>0</v>
      </c>
    </row>
    <row r="196" spans="1:15" x14ac:dyDescent="0.25">
      <c r="A196" s="2"/>
      <c r="B196" s="2"/>
      <c r="C196" s="2"/>
      <c r="D196" s="2"/>
      <c r="E196" s="30"/>
      <c r="F196" s="45">
        <f t="shared" si="6"/>
        <v>0</v>
      </c>
      <c r="G196" s="40"/>
      <c r="H196" s="40"/>
      <c r="I196" s="40"/>
      <c r="J196" s="40"/>
      <c r="K196" s="40"/>
      <c r="L196" s="41"/>
      <c r="N196" s="38" t="str">
        <f>IF(C196="","",VLOOKUP(C196,'Set-up'!$AF$35:$AG$64,2,FALSE))</f>
        <v/>
      </c>
      <c r="O196" s="38">
        <f t="shared" si="7"/>
        <v>0</v>
      </c>
    </row>
    <row r="197" spans="1:15" x14ac:dyDescent="0.25">
      <c r="A197" s="2"/>
      <c r="B197" s="2"/>
      <c r="C197" s="2"/>
      <c r="D197" s="2"/>
      <c r="E197" s="30"/>
      <c r="F197" s="45">
        <f t="shared" si="6"/>
        <v>0</v>
      </c>
      <c r="G197" s="40"/>
      <c r="H197" s="40"/>
      <c r="I197" s="40"/>
      <c r="J197" s="40"/>
      <c r="K197" s="40"/>
      <c r="L197" s="41"/>
      <c r="N197" s="38" t="str">
        <f>IF(C197="","",VLOOKUP(C197,'Set-up'!$AF$35:$AG$64,2,FALSE))</f>
        <v/>
      </c>
      <c r="O197" s="38">
        <f t="shared" si="7"/>
        <v>0</v>
      </c>
    </row>
    <row r="198" spans="1:15" x14ac:dyDescent="0.25">
      <c r="A198" s="2"/>
      <c r="B198" s="2"/>
      <c r="C198" s="2"/>
      <c r="D198" s="2"/>
      <c r="E198" s="30"/>
      <c r="F198" s="45">
        <f t="shared" ref="F198:F261" si="8">SUM(G198:L198)</f>
        <v>0</v>
      </c>
      <c r="G198" s="40"/>
      <c r="H198" s="40"/>
      <c r="I198" s="40"/>
      <c r="J198" s="40"/>
      <c r="K198" s="40"/>
      <c r="L198" s="41"/>
      <c r="N198" s="38" t="str">
        <f>IF(C198="","",VLOOKUP(C198,'Set-up'!$AF$35:$AG$64,2,FALSE))</f>
        <v/>
      </c>
      <c r="O198" s="38">
        <f t="shared" si="7"/>
        <v>0</v>
      </c>
    </row>
    <row r="199" spans="1:15" x14ac:dyDescent="0.25">
      <c r="A199" s="2"/>
      <c r="B199" s="2"/>
      <c r="C199" s="2"/>
      <c r="D199" s="2"/>
      <c r="E199" s="30"/>
      <c r="F199" s="45">
        <f t="shared" si="8"/>
        <v>0</v>
      </c>
      <c r="G199" s="40"/>
      <c r="H199" s="40"/>
      <c r="I199" s="40"/>
      <c r="J199" s="40"/>
      <c r="K199" s="40"/>
      <c r="L199" s="41"/>
      <c r="N199" s="38" t="str">
        <f>IF(C199="","",VLOOKUP(C199,'Set-up'!$AF$35:$AG$64,2,FALSE))</f>
        <v/>
      </c>
      <c r="O199" s="38">
        <f t="shared" si="7"/>
        <v>0</v>
      </c>
    </row>
    <row r="200" spans="1:15" x14ac:dyDescent="0.25">
      <c r="A200" s="2"/>
      <c r="B200" s="2"/>
      <c r="C200" s="2"/>
      <c r="D200" s="2"/>
      <c r="E200" s="30"/>
      <c r="F200" s="45">
        <f t="shared" si="8"/>
        <v>0</v>
      </c>
      <c r="G200" s="40"/>
      <c r="H200" s="40"/>
      <c r="I200" s="40"/>
      <c r="J200" s="40"/>
      <c r="K200" s="40"/>
      <c r="L200" s="41"/>
      <c r="N200" s="38" t="str">
        <f>IF(C200="","",VLOOKUP(C200,'Set-up'!$AF$35:$AG$64,2,FALSE))</f>
        <v/>
      </c>
      <c r="O200" s="38">
        <f t="shared" si="7"/>
        <v>0</v>
      </c>
    </row>
    <row r="201" spans="1:15" x14ac:dyDescent="0.25">
      <c r="A201" s="2"/>
      <c r="B201" s="2"/>
      <c r="C201" s="2"/>
      <c r="D201" s="2"/>
      <c r="E201" s="30"/>
      <c r="F201" s="45">
        <f t="shared" si="8"/>
        <v>0</v>
      </c>
      <c r="G201" s="40"/>
      <c r="H201" s="40"/>
      <c r="I201" s="40"/>
      <c r="J201" s="40"/>
      <c r="K201" s="40"/>
      <c r="L201" s="41"/>
      <c r="N201" s="38" t="str">
        <f>IF(C201="","",VLOOKUP(C201,'Set-up'!$AF$35:$AG$64,2,FALSE))</f>
        <v/>
      </c>
      <c r="O201" s="38">
        <f t="shared" si="7"/>
        <v>0</v>
      </c>
    </row>
    <row r="202" spans="1:15" x14ac:dyDescent="0.25">
      <c r="A202" s="2"/>
      <c r="B202" s="2"/>
      <c r="C202" s="2"/>
      <c r="D202" s="2"/>
      <c r="E202" s="30"/>
      <c r="F202" s="45">
        <f t="shared" si="8"/>
        <v>0</v>
      </c>
      <c r="G202" s="40"/>
      <c r="H202" s="40"/>
      <c r="I202" s="40"/>
      <c r="J202" s="40"/>
      <c r="K202" s="40"/>
      <c r="L202" s="41"/>
      <c r="N202" s="38" t="str">
        <f>IF(C202="","",VLOOKUP(C202,'Set-up'!$AF$35:$AG$64,2,FALSE))</f>
        <v/>
      </c>
      <c r="O202" s="38">
        <f t="shared" si="7"/>
        <v>0</v>
      </c>
    </row>
    <row r="203" spans="1:15" x14ac:dyDescent="0.25">
      <c r="A203" s="2"/>
      <c r="B203" s="2"/>
      <c r="C203" s="2"/>
      <c r="D203" s="2"/>
      <c r="E203" s="30"/>
      <c r="F203" s="45">
        <f t="shared" si="8"/>
        <v>0</v>
      </c>
      <c r="G203" s="40"/>
      <c r="H203" s="40"/>
      <c r="I203" s="40"/>
      <c r="J203" s="40"/>
      <c r="K203" s="40"/>
      <c r="L203" s="41"/>
      <c r="N203" s="38" t="str">
        <f>IF(C203="","",VLOOKUP(C203,'Set-up'!$AF$35:$AG$64,2,FALSE))</f>
        <v/>
      </c>
      <c r="O203" s="38">
        <f t="shared" si="7"/>
        <v>0</v>
      </c>
    </row>
    <row r="204" spans="1:15" x14ac:dyDescent="0.25">
      <c r="A204" s="2"/>
      <c r="B204" s="2"/>
      <c r="C204" s="2"/>
      <c r="D204" s="2"/>
      <c r="E204" s="30"/>
      <c r="F204" s="45">
        <f t="shared" si="8"/>
        <v>0</v>
      </c>
      <c r="G204" s="40"/>
      <c r="H204" s="40"/>
      <c r="I204" s="40"/>
      <c r="J204" s="40"/>
      <c r="K204" s="40"/>
      <c r="L204" s="41"/>
      <c r="N204" s="38" t="str">
        <f>IF(C204="","",VLOOKUP(C204,'Set-up'!$AF$35:$AG$64,2,FALSE))</f>
        <v/>
      </c>
      <c r="O204" s="38">
        <f t="shared" si="7"/>
        <v>0</v>
      </c>
    </row>
    <row r="205" spans="1:15" x14ac:dyDescent="0.25">
      <c r="A205" s="2"/>
      <c r="B205" s="2"/>
      <c r="C205" s="2"/>
      <c r="D205" s="2"/>
      <c r="E205" s="30"/>
      <c r="F205" s="45">
        <f t="shared" si="8"/>
        <v>0</v>
      </c>
      <c r="G205" s="40"/>
      <c r="H205" s="40"/>
      <c r="I205" s="40"/>
      <c r="J205" s="40"/>
      <c r="K205" s="40"/>
      <c r="L205" s="41"/>
      <c r="N205" s="38" t="str">
        <f>IF(C205="","",VLOOKUP(C205,'Set-up'!$AF$35:$AG$64,2,FALSE))</f>
        <v/>
      </c>
      <c r="O205" s="38">
        <f t="shared" si="7"/>
        <v>0</v>
      </c>
    </row>
    <row r="206" spans="1:15" x14ac:dyDescent="0.25">
      <c r="A206" s="2"/>
      <c r="B206" s="2"/>
      <c r="C206" s="2"/>
      <c r="D206" s="2"/>
      <c r="E206" s="30"/>
      <c r="F206" s="45">
        <f t="shared" si="8"/>
        <v>0</v>
      </c>
      <c r="G206" s="40"/>
      <c r="H206" s="40"/>
      <c r="I206" s="40"/>
      <c r="J206" s="40"/>
      <c r="K206" s="40"/>
      <c r="L206" s="41"/>
      <c r="N206" s="38" t="str">
        <f>IF(C206="","",VLOOKUP(C206,'Set-up'!$AF$35:$AG$64,2,FALSE))</f>
        <v/>
      </c>
      <c r="O206" s="38">
        <f t="shared" si="7"/>
        <v>0</v>
      </c>
    </row>
    <row r="207" spans="1:15" x14ac:dyDescent="0.25">
      <c r="A207" s="2"/>
      <c r="B207" s="2"/>
      <c r="C207" s="2"/>
      <c r="D207" s="2"/>
      <c r="E207" s="30"/>
      <c r="F207" s="45">
        <f t="shared" si="8"/>
        <v>0</v>
      </c>
      <c r="G207" s="40"/>
      <c r="H207" s="40"/>
      <c r="I207" s="40"/>
      <c r="J207" s="40"/>
      <c r="K207" s="40"/>
      <c r="L207" s="41"/>
      <c r="N207" s="38" t="str">
        <f>IF(C207="","",VLOOKUP(C207,'Set-up'!$AF$35:$AG$64,2,FALSE))</f>
        <v/>
      </c>
      <c r="O207" s="38">
        <f t="shared" si="7"/>
        <v>0</v>
      </c>
    </row>
    <row r="208" spans="1:15" x14ac:dyDescent="0.25">
      <c r="A208" s="2"/>
      <c r="B208" s="2"/>
      <c r="C208" s="2"/>
      <c r="D208" s="2"/>
      <c r="E208" s="30"/>
      <c r="F208" s="45">
        <f t="shared" si="8"/>
        <v>0</v>
      </c>
      <c r="G208" s="40"/>
      <c r="H208" s="40"/>
      <c r="I208" s="40"/>
      <c r="J208" s="40"/>
      <c r="K208" s="40"/>
      <c r="L208" s="41"/>
      <c r="N208" s="38" t="str">
        <f>IF(C208="","",VLOOKUP(C208,'Set-up'!$AF$35:$AG$64,2,FALSE))</f>
        <v/>
      </c>
      <c r="O208" s="38">
        <f t="shared" si="7"/>
        <v>0</v>
      </c>
    </row>
    <row r="209" spans="1:15" x14ac:dyDescent="0.25">
      <c r="A209" s="2"/>
      <c r="B209" s="2"/>
      <c r="C209" s="2"/>
      <c r="D209" s="2"/>
      <c r="E209" s="30"/>
      <c r="F209" s="45">
        <f t="shared" si="8"/>
        <v>0</v>
      </c>
      <c r="G209" s="40"/>
      <c r="H209" s="40"/>
      <c r="I209" s="40"/>
      <c r="J209" s="40"/>
      <c r="K209" s="40"/>
      <c r="L209" s="41"/>
      <c r="N209" s="38" t="str">
        <f>IF(C209="","",VLOOKUP(C209,'Set-up'!$AF$35:$AG$64,2,FALSE))</f>
        <v/>
      </c>
      <c r="O209" s="38">
        <f t="shared" si="7"/>
        <v>0</v>
      </c>
    </row>
    <row r="210" spans="1:15" x14ac:dyDescent="0.25">
      <c r="A210" s="2"/>
      <c r="B210" s="2"/>
      <c r="C210" s="2"/>
      <c r="D210" s="2"/>
      <c r="E210" s="30"/>
      <c r="F210" s="45">
        <f t="shared" si="8"/>
        <v>0</v>
      </c>
      <c r="G210" s="40"/>
      <c r="H210" s="40"/>
      <c r="I210" s="40"/>
      <c r="J210" s="40"/>
      <c r="K210" s="40"/>
      <c r="L210" s="41"/>
      <c r="N210" s="38" t="str">
        <f>IF(C210="","",VLOOKUP(C210,'Set-up'!$AF$35:$AG$64,2,FALSE))</f>
        <v/>
      </c>
      <c r="O210" s="38">
        <f t="shared" ref="O210:O273" si="9">IF(C210="",0,1)</f>
        <v>0</v>
      </c>
    </row>
    <row r="211" spans="1:15" x14ac:dyDescent="0.25">
      <c r="A211" s="2"/>
      <c r="B211" s="2"/>
      <c r="C211" s="2"/>
      <c r="D211" s="2"/>
      <c r="E211" s="30"/>
      <c r="F211" s="45">
        <f t="shared" si="8"/>
        <v>0</v>
      </c>
      <c r="G211" s="40"/>
      <c r="H211" s="40"/>
      <c r="I211" s="40"/>
      <c r="J211" s="40"/>
      <c r="K211" s="40"/>
      <c r="L211" s="41"/>
      <c r="N211" s="38" t="str">
        <f>IF(C211="","",VLOOKUP(C211,'Set-up'!$AF$35:$AG$64,2,FALSE))</f>
        <v/>
      </c>
      <c r="O211" s="38">
        <f t="shared" si="9"/>
        <v>0</v>
      </c>
    </row>
    <row r="212" spans="1:15" x14ac:dyDescent="0.25">
      <c r="A212" s="2"/>
      <c r="B212" s="2"/>
      <c r="C212" s="2"/>
      <c r="D212" s="2"/>
      <c r="E212" s="30"/>
      <c r="F212" s="45">
        <f t="shared" si="8"/>
        <v>0</v>
      </c>
      <c r="G212" s="40"/>
      <c r="H212" s="40"/>
      <c r="I212" s="40"/>
      <c r="J212" s="40"/>
      <c r="K212" s="40"/>
      <c r="L212" s="41"/>
      <c r="N212" s="38" t="str">
        <f>IF(C212="","",VLOOKUP(C212,'Set-up'!$AF$35:$AG$64,2,FALSE))</f>
        <v/>
      </c>
      <c r="O212" s="38">
        <f t="shared" si="9"/>
        <v>0</v>
      </c>
    </row>
    <row r="213" spans="1:15" x14ac:dyDescent="0.25">
      <c r="A213" s="2"/>
      <c r="B213" s="2"/>
      <c r="C213" s="2"/>
      <c r="D213" s="2"/>
      <c r="E213" s="30"/>
      <c r="F213" s="45">
        <f t="shared" si="8"/>
        <v>0</v>
      </c>
      <c r="G213" s="40"/>
      <c r="H213" s="40"/>
      <c r="I213" s="40"/>
      <c r="J213" s="40"/>
      <c r="K213" s="40"/>
      <c r="L213" s="41"/>
      <c r="N213" s="38" t="str">
        <f>IF(C213="","",VLOOKUP(C213,'Set-up'!$AF$35:$AG$64,2,FALSE))</f>
        <v/>
      </c>
      <c r="O213" s="38">
        <f t="shared" si="9"/>
        <v>0</v>
      </c>
    </row>
    <row r="214" spans="1:15" x14ac:dyDescent="0.25">
      <c r="A214" s="2"/>
      <c r="B214" s="2"/>
      <c r="C214" s="2"/>
      <c r="D214" s="2"/>
      <c r="E214" s="30"/>
      <c r="F214" s="45">
        <f t="shared" si="8"/>
        <v>0</v>
      </c>
      <c r="G214" s="40"/>
      <c r="H214" s="40"/>
      <c r="I214" s="40"/>
      <c r="J214" s="40"/>
      <c r="K214" s="40"/>
      <c r="L214" s="41"/>
      <c r="N214" s="38" t="str">
        <f>IF(C214="","",VLOOKUP(C214,'Set-up'!$AF$35:$AG$64,2,FALSE))</f>
        <v/>
      </c>
      <c r="O214" s="38">
        <f t="shared" si="9"/>
        <v>0</v>
      </c>
    </row>
    <row r="215" spans="1:15" x14ac:dyDescent="0.25">
      <c r="A215" s="2"/>
      <c r="B215" s="2"/>
      <c r="C215" s="2"/>
      <c r="D215" s="2"/>
      <c r="E215" s="30"/>
      <c r="F215" s="45">
        <f t="shared" si="8"/>
        <v>0</v>
      </c>
      <c r="G215" s="40"/>
      <c r="H215" s="40"/>
      <c r="I215" s="40"/>
      <c r="J215" s="40"/>
      <c r="K215" s="40"/>
      <c r="L215" s="41"/>
      <c r="N215" s="38" t="str">
        <f>IF(C215="","",VLOOKUP(C215,'Set-up'!$AF$35:$AG$64,2,FALSE))</f>
        <v/>
      </c>
      <c r="O215" s="38">
        <f t="shared" si="9"/>
        <v>0</v>
      </c>
    </row>
    <row r="216" spans="1:15" x14ac:dyDescent="0.25">
      <c r="A216" s="2"/>
      <c r="B216" s="2"/>
      <c r="C216" s="2"/>
      <c r="D216" s="2"/>
      <c r="E216" s="30"/>
      <c r="F216" s="45">
        <f t="shared" si="8"/>
        <v>0</v>
      </c>
      <c r="G216" s="40"/>
      <c r="H216" s="40"/>
      <c r="I216" s="40"/>
      <c r="J216" s="40"/>
      <c r="K216" s="40"/>
      <c r="L216" s="41"/>
      <c r="N216" s="38" t="str">
        <f>IF(C216="","",VLOOKUP(C216,'Set-up'!$AF$35:$AG$64,2,FALSE))</f>
        <v/>
      </c>
      <c r="O216" s="38">
        <f t="shared" si="9"/>
        <v>0</v>
      </c>
    </row>
    <row r="217" spans="1:15" x14ac:dyDescent="0.25">
      <c r="A217" s="2"/>
      <c r="B217" s="2"/>
      <c r="C217" s="2"/>
      <c r="D217" s="2"/>
      <c r="E217" s="30"/>
      <c r="F217" s="45">
        <f t="shared" si="8"/>
        <v>0</v>
      </c>
      <c r="G217" s="40"/>
      <c r="H217" s="40"/>
      <c r="I217" s="40"/>
      <c r="J217" s="40"/>
      <c r="K217" s="40"/>
      <c r="L217" s="41"/>
      <c r="N217" s="38" t="str">
        <f>IF(C217="","",VLOOKUP(C217,'Set-up'!$AF$35:$AG$64,2,FALSE))</f>
        <v/>
      </c>
      <c r="O217" s="38">
        <f t="shared" si="9"/>
        <v>0</v>
      </c>
    </row>
    <row r="218" spans="1:15" x14ac:dyDescent="0.25">
      <c r="A218" s="2"/>
      <c r="B218" s="2"/>
      <c r="C218" s="2"/>
      <c r="D218" s="2"/>
      <c r="E218" s="30"/>
      <c r="F218" s="45">
        <f t="shared" si="8"/>
        <v>0</v>
      </c>
      <c r="G218" s="40"/>
      <c r="H218" s="40"/>
      <c r="I218" s="40"/>
      <c r="J218" s="40"/>
      <c r="K218" s="40"/>
      <c r="L218" s="41"/>
      <c r="N218" s="38" t="str">
        <f>IF(C218="","",VLOOKUP(C218,'Set-up'!$AF$35:$AG$64,2,FALSE))</f>
        <v/>
      </c>
      <c r="O218" s="38">
        <f t="shared" si="9"/>
        <v>0</v>
      </c>
    </row>
    <row r="219" spans="1:15" x14ac:dyDescent="0.25">
      <c r="A219" s="2"/>
      <c r="B219" s="2"/>
      <c r="C219" s="2"/>
      <c r="D219" s="2"/>
      <c r="E219" s="30"/>
      <c r="F219" s="45">
        <f t="shared" si="8"/>
        <v>0</v>
      </c>
      <c r="G219" s="40"/>
      <c r="H219" s="40"/>
      <c r="I219" s="40"/>
      <c r="J219" s="40"/>
      <c r="K219" s="40"/>
      <c r="L219" s="41"/>
      <c r="N219" s="38" t="str">
        <f>IF(C219="","",VLOOKUP(C219,'Set-up'!$AF$35:$AG$64,2,FALSE))</f>
        <v/>
      </c>
      <c r="O219" s="38">
        <f t="shared" si="9"/>
        <v>0</v>
      </c>
    </row>
    <row r="220" spans="1:15" x14ac:dyDescent="0.25">
      <c r="A220" s="2"/>
      <c r="B220" s="2"/>
      <c r="C220" s="2"/>
      <c r="D220" s="2"/>
      <c r="E220" s="30"/>
      <c r="F220" s="45">
        <f t="shared" si="8"/>
        <v>0</v>
      </c>
      <c r="G220" s="40"/>
      <c r="H220" s="40"/>
      <c r="I220" s="40"/>
      <c r="J220" s="40"/>
      <c r="K220" s="40"/>
      <c r="L220" s="41"/>
      <c r="N220" s="38" t="str">
        <f>IF(C220="","",VLOOKUP(C220,'Set-up'!$AF$35:$AG$64,2,FALSE))</f>
        <v/>
      </c>
      <c r="O220" s="38">
        <f t="shared" si="9"/>
        <v>0</v>
      </c>
    </row>
    <row r="221" spans="1:15" x14ac:dyDescent="0.25">
      <c r="A221" s="2"/>
      <c r="B221" s="2"/>
      <c r="C221" s="2"/>
      <c r="D221" s="2"/>
      <c r="E221" s="30"/>
      <c r="F221" s="45">
        <f t="shared" si="8"/>
        <v>0</v>
      </c>
      <c r="G221" s="40"/>
      <c r="H221" s="40"/>
      <c r="I221" s="40"/>
      <c r="J221" s="40"/>
      <c r="K221" s="40"/>
      <c r="L221" s="41"/>
      <c r="N221" s="38" t="str">
        <f>IF(C221="","",VLOOKUP(C221,'Set-up'!$AF$35:$AG$64,2,FALSE))</f>
        <v/>
      </c>
      <c r="O221" s="38">
        <f t="shared" si="9"/>
        <v>0</v>
      </c>
    </row>
    <row r="222" spans="1:15" x14ac:dyDescent="0.25">
      <c r="A222" s="2"/>
      <c r="B222" s="2"/>
      <c r="C222" s="2"/>
      <c r="D222" s="2"/>
      <c r="E222" s="30"/>
      <c r="F222" s="45">
        <f t="shared" si="8"/>
        <v>0</v>
      </c>
      <c r="G222" s="40"/>
      <c r="H222" s="40"/>
      <c r="I222" s="40"/>
      <c r="J222" s="40"/>
      <c r="K222" s="40"/>
      <c r="L222" s="41"/>
      <c r="N222" s="38" t="str">
        <f>IF(C222="","",VLOOKUP(C222,'Set-up'!$AF$35:$AG$64,2,FALSE))</f>
        <v/>
      </c>
      <c r="O222" s="38">
        <f t="shared" si="9"/>
        <v>0</v>
      </c>
    </row>
    <row r="223" spans="1:15" x14ac:dyDescent="0.25">
      <c r="A223" s="2"/>
      <c r="B223" s="2"/>
      <c r="C223" s="2"/>
      <c r="D223" s="2"/>
      <c r="E223" s="30"/>
      <c r="F223" s="45">
        <f t="shared" si="8"/>
        <v>0</v>
      </c>
      <c r="G223" s="40"/>
      <c r="H223" s="40"/>
      <c r="I223" s="40"/>
      <c r="J223" s="40"/>
      <c r="K223" s="40"/>
      <c r="L223" s="41"/>
      <c r="N223" s="38" t="str">
        <f>IF(C223="","",VLOOKUP(C223,'Set-up'!$AF$35:$AG$64,2,FALSE))</f>
        <v/>
      </c>
      <c r="O223" s="38">
        <f t="shared" si="9"/>
        <v>0</v>
      </c>
    </row>
    <row r="224" spans="1:15" x14ac:dyDescent="0.25">
      <c r="A224" s="2"/>
      <c r="B224" s="2"/>
      <c r="C224" s="2"/>
      <c r="D224" s="2"/>
      <c r="E224" s="30"/>
      <c r="F224" s="45">
        <f t="shared" si="8"/>
        <v>0</v>
      </c>
      <c r="G224" s="40"/>
      <c r="H224" s="40"/>
      <c r="I224" s="40"/>
      <c r="J224" s="40"/>
      <c r="K224" s="40"/>
      <c r="L224" s="41"/>
      <c r="N224" s="38" t="str">
        <f>IF(C224="","",VLOOKUP(C224,'Set-up'!$AF$35:$AG$64,2,FALSE))</f>
        <v/>
      </c>
      <c r="O224" s="38">
        <f t="shared" si="9"/>
        <v>0</v>
      </c>
    </row>
    <row r="225" spans="1:15" x14ac:dyDescent="0.25">
      <c r="A225" s="2"/>
      <c r="B225" s="2"/>
      <c r="C225" s="2"/>
      <c r="D225" s="2"/>
      <c r="E225" s="30"/>
      <c r="F225" s="45">
        <f t="shared" si="8"/>
        <v>0</v>
      </c>
      <c r="G225" s="40"/>
      <c r="H225" s="40"/>
      <c r="I225" s="40"/>
      <c r="J225" s="40"/>
      <c r="K225" s="40"/>
      <c r="L225" s="41"/>
      <c r="N225" s="38" t="str">
        <f>IF(C225="","",VLOOKUP(C225,'Set-up'!$AF$35:$AG$64,2,FALSE))</f>
        <v/>
      </c>
      <c r="O225" s="38">
        <f t="shared" si="9"/>
        <v>0</v>
      </c>
    </row>
    <row r="226" spans="1:15" x14ac:dyDescent="0.25">
      <c r="A226" s="2"/>
      <c r="B226" s="2"/>
      <c r="C226" s="2"/>
      <c r="D226" s="2"/>
      <c r="E226" s="30"/>
      <c r="F226" s="45">
        <f t="shared" si="8"/>
        <v>0</v>
      </c>
      <c r="G226" s="40"/>
      <c r="H226" s="40"/>
      <c r="I226" s="40"/>
      <c r="J226" s="40"/>
      <c r="K226" s="40"/>
      <c r="L226" s="41"/>
      <c r="N226" s="38" t="str">
        <f>IF(C226="","",VLOOKUP(C226,'Set-up'!$AF$35:$AG$64,2,FALSE))</f>
        <v/>
      </c>
      <c r="O226" s="38">
        <f t="shared" si="9"/>
        <v>0</v>
      </c>
    </row>
    <row r="227" spans="1:15" x14ac:dyDescent="0.25">
      <c r="A227" s="2"/>
      <c r="B227" s="2"/>
      <c r="C227" s="2"/>
      <c r="D227" s="2"/>
      <c r="E227" s="30"/>
      <c r="F227" s="45">
        <f t="shared" si="8"/>
        <v>0</v>
      </c>
      <c r="G227" s="40"/>
      <c r="H227" s="40"/>
      <c r="I227" s="40"/>
      <c r="J227" s="40"/>
      <c r="K227" s="40"/>
      <c r="L227" s="41"/>
      <c r="N227" s="38" t="str">
        <f>IF(C227="","",VLOOKUP(C227,'Set-up'!$AF$35:$AG$64,2,FALSE))</f>
        <v/>
      </c>
      <c r="O227" s="38">
        <f t="shared" si="9"/>
        <v>0</v>
      </c>
    </row>
    <row r="228" spans="1:15" x14ac:dyDescent="0.25">
      <c r="A228" s="2"/>
      <c r="B228" s="2"/>
      <c r="C228" s="2"/>
      <c r="D228" s="2"/>
      <c r="E228" s="30"/>
      <c r="F228" s="45">
        <f t="shared" si="8"/>
        <v>0</v>
      </c>
      <c r="G228" s="40"/>
      <c r="H228" s="40"/>
      <c r="I228" s="40"/>
      <c r="J228" s="40"/>
      <c r="K228" s="40"/>
      <c r="L228" s="41"/>
      <c r="N228" s="38" t="str">
        <f>IF(C228="","",VLOOKUP(C228,'Set-up'!$AF$35:$AG$64,2,FALSE))</f>
        <v/>
      </c>
      <c r="O228" s="38">
        <f t="shared" si="9"/>
        <v>0</v>
      </c>
    </row>
    <row r="229" spans="1:15" x14ac:dyDescent="0.25">
      <c r="A229" s="2"/>
      <c r="B229" s="2"/>
      <c r="C229" s="2"/>
      <c r="D229" s="2"/>
      <c r="E229" s="30"/>
      <c r="F229" s="45">
        <f t="shared" si="8"/>
        <v>0</v>
      </c>
      <c r="G229" s="40"/>
      <c r="H229" s="40"/>
      <c r="I229" s="40"/>
      <c r="J229" s="40"/>
      <c r="K229" s="40"/>
      <c r="L229" s="41"/>
      <c r="N229" s="38" t="str">
        <f>IF(C229="","",VLOOKUP(C229,'Set-up'!$AF$35:$AG$64,2,FALSE))</f>
        <v/>
      </c>
      <c r="O229" s="38">
        <f t="shared" si="9"/>
        <v>0</v>
      </c>
    </row>
    <row r="230" spans="1:15" x14ac:dyDescent="0.25">
      <c r="A230" s="2"/>
      <c r="B230" s="2"/>
      <c r="C230" s="2"/>
      <c r="D230" s="2"/>
      <c r="E230" s="30"/>
      <c r="F230" s="45">
        <f t="shared" si="8"/>
        <v>0</v>
      </c>
      <c r="G230" s="40"/>
      <c r="H230" s="40"/>
      <c r="I230" s="40"/>
      <c r="J230" s="40"/>
      <c r="K230" s="40"/>
      <c r="L230" s="41"/>
      <c r="N230" s="38" t="str">
        <f>IF(C230="","",VLOOKUP(C230,'Set-up'!$AF$35:$AG$64,2,FALSE))</f>
        <v/>
      </c>
      <c r="O230" s="38">
        <f t="shared" si="9"/>
        <v>0</v>
      </c>
    </row>
    <row r="231" spans="1:15" x14ac:dyDescent="0.25">
      <c r="A231" s="2"/>
      <c r="B231" s="2"/>
      <c r="C231" s="2"/>
      <c r="D231" s="2"/>
      <c r="E231" s="30"/>
      <c r="F231" s="45">
        <f t="shared" si="8"/>
        <v>0</v>
      </c>
      <c r="G231" s="40"/>
      <c r="H231" s="40"/>
      <c r="I231" s="40"/>
      <c r="J231" s="40"/>
      <c r="K231" s="40"/>
      <c r="L231" s="41"/>
      <c r="N231" s="38" t="str">
        <f>IF(C231="","",VLOOKUP(C231,'Set-up'!$AF$35:$AG$64,2,FALSE))</f>
        <v/>
      </c>
      <c r="O231" s="38">
        <f t="shared" si="9"/>
        <v>0</v>
      </c>
    </row>
    <row r="232" spans="1:15" x14ac:dyDescent="0.25">
      <c r="A232" s="2"/>
      <c r="B232" s="2"/>
      <c r="C232" s="2"/>
      <c r="D232" s="2"/>
      <c r="E232" s="30"/>
      <c r="F232" s="45">
        <f t="shared" si="8"/>
        <v>0</v>
      </c>
      <c r="G232" s="40"/>
      <c r="H232" s="40"/>
      <c r="I232" s="40"/>
      <c r="J232" s="40"/>
      <c r="K232" s="40"/>
      <c r="L232" s="41"/>
      <c r="N232" s="38" t="str">
        <f>IF(C232="","",VLOOKUP(C232,'Set-up'!$AF$35:$AG$64,2,FALSE))</f>
        <v/>
      </c>
      <c r="O232" s="38">
        <f t="shared" si="9"/>
        <v>0</v>
      </c>
    </row>
    <row r="233" spans="1:15" x14ac:dyDescent="0.25">
      <c r="A233" s="2"/>
      <c r="B233" s="2"/>
      <c r="C233" s="2"/>
      <c r="D233" s="2"/>
      <c r="E233" s="30"/>
      <c r="F233" s="45">
        <f t="shared" si="8"/>
        <v>0</v>
      </c>
      <c r="G233" s="40"/>
      <c r="H233" s="40"/>
      <c r="I233" s="40"/>
      <c r="J233" s="40"/>
      <c r="K233" s="40"/>
      <c r="L233" s="41"/>
      <c r="N233" s="38" t="str">
        <f>IF(C233="","",VLOOKUP(C233,'Set-up'!$AF$35:$AG$64,2,FALSE))</f>
        <v/>
      </c>
      <c r="O233" s="38">
        <f t="shared" si="9"/>
        <v>0</v>
      </c>
    </row>
    <row r="234" spans="1:15" x14ac:dyDescent="0.25">
      <c r="A234" s="2"/>
      <c r="B234" s="2"/>
      <c r="C234" s="2"/>
      <c r="D234" s="2"/>
      <c r="E234" s="30"/>
      <c r="F234" s="45">
        <f t="shared" si="8"/>
        <v>0</v>
      </c>
      <c r="G234" s="40"/>
      <c r="H234" s="40"/>
      <c r="I234" s="40"/>
      <c r="J234" s="40"/>
      <c r="K234" s="40"/>
      <c r="L234" s="41"/>
      <c r="N234" s="38" t="str">
        <f>IF(C234="","",VLOOKUP(C234,'Set-up'!$AF$35:$AG$64,2,FALSE))</f>
        <v/>
      </c>
      <c r="O234" s="38">
        <f t="shared" si="9"/>
        <v>0</v>
      </c>
    </row>
    <row r="235" spans="1:15" x14ac:dyDescent="0.25">
      <c r="A235" s="2"/>
      <c r="B235" s="2"/>
      <c r="C235" s="2"/>
      <c r="D235" s="2"/>
      <c r="E235" s="30"/>
      <c r="F235" s="45">
        <f t="shared" si="8"/>
        <v>0</v>
      </c>
      <c r="G235" s="40"/>
      <c r="H235" s="40"/>
      <c r="I235" s="40"/>
      <c r="J235" s="40"/>
      <c r="K235" s="40"/>
      <c r="L235" s="41"/>
      <c r="N235" s="38" t="str">
        <f>IF(C235="","",VLOOKUP(C235,'Set-up'!$AF$35:$AG$64,2,FALSE))</f>
        <v/>
      </c>
      <c r="O235" s="38">
        <f t="shared" si="9"/>
        <v>0</v>
      </c>
    </row>
    <row r="236" spans="1:15" x14ac:dyDescent="0.25">
      <c r="A236" s="2"/>
      <c r="B236" s="2"/>
      <c r="C236" s="2"/>
      <c r="D236" s="2"/>
      <c r="E236" s="30"/>
      <c r="F236" s="45">
        <f t="shared" si="8"/>
        <v>0</v>
      </c>
      <c r="G236" s="40"/>
      <c r="H236" s="40"/>
      <c r="I236" s="40"/>
      <c r="J236" s="40"/>
      <c r="K236" s="40"/>
      <c r="L236" s="41"/>
      <c r="N236" s="38" t="str">
        <f>IF(C236="","",VLOOKUP(C236,'Set-up'!$AF$35:$AG$64,2,FALSE))</f>
        <v/>
      </c>
      <c r="O236" s="38">
        <f t="shared" si="9"/>
        <v>0</v>
      </c>
    </row>
    <row r="237" spans="1:15" x14ac:dyDescent="0.25">
      <c r="A237" s="2"/>
      <c r="B237" s="2"/>
      <c r="C237" s="2"/>
      <c r="D237" s="2"/>
      <c r="E237" s="30"/>
      <c r="F237" s="45">
        <f t="shared" si="8"/>
        <v>0</v>
      </c>
      <c r="G237" s="40"/>
      <c r="H237" s="40"/>
      <c r="I237" s="40"/>
      <c r="J237" s="40"/>
      <c r="K237" s="40"/>
      <c r="L237" s="41"/>
      <c r="N237" s="38" t="str">
        <f>IF(C237="","",VLOOKUP(C237,'Set-up'!$AF$35:$AG$64,2,FALSE))</f>
        <v/>
      </c>
      <c r="O237" s="38">
        <f t="shared" si="9"/>
        <v>0</v>
      </c>
    </row>
    <row r="238" spans="1:15" x14ac:dyDescent="0.25">
      <c r="A238" s="2"/>
      <c r="B238" s="2"/>
      <c r="C238" s="2"/>
      <c r="D238" s="2"/>
      <c r="E238" s="30"/>
      <c r="F238" s="45">
        <f t="shared" si="8"/>
        <v>0</v>
      </c>
      <c r="G238" s="40"/>
      <c r="H238" s="40"/>
      <c r="I238" s="40"/>
      <c r="J238" s="40"/>
      <c r="K238" s="40"/>
      <c r="L238" s="41"/>
      <c r="N238" s="38" t="str">
        <f>IF(C238="","",VLOOKUP(C238,'Set-up'!$AF$35:$AG$64,2,FALSE))</f>
        <v/>
      </c>
      <c r="O238" s="38">
        <f t="shared" si="9"/>
        <v>0</v>
      </c>
    </row>
    <row r="239" spans="1:15" x14ac:dyDescent="0.25">
      <c r="A239" s="2"/>
      <c r="B239" s="2"/>
      <c r="C239" s="2"/>
      <c r="D239" s="2"/>
      <c r="E239" s="30"/>
      <c r="F239" s="45">
        <f t="shared" si="8"/>
        <v>0</v>
      </c>
      <c r="G239" s="40"/>
      <c r="H239" s="40"/>
      <c r="I239" s="40"/>
      <c r="J239" s="40"/>
      <c r="K239" s="40"/>
      <c r="L239" s="41"/>
      <c r="N239" s="38" t="str">
        <f>IF(C239="","",VLOOKUP(C239,'Set-up'!$AF$35:$AG$64,2,FALSE))</f>
        <v/>
      </c>
      <c r="O239" s="38">
        <f t="shared" si="9"/>
        <v>0</v>
      </c>
    </row>
    <row r="240" spans="1:15" x14ac:dyDescent="0.25">
      <c r="A240" s="2"/>
      <c r="B240" s="2"/>
      <c r="C240" s="2"/>
      <c r="D240" s="2"/>
      <c r="E240" s="30"/>
      <c r="F240" s="45">
        <f t="shared" si="8"/>
        <v>0</v>
      </c>
      <c r="G240" s="40"/>
      <c r="H240" s="40"/>
      <c r="I240" s="40"/>
      <c r="J240" s="40"/>
      <c r="K240" s="40"/>
      <c r="L240" s="41"/>
      <c r="N240" s="38" t="str">
        <f>IF(C240="","",VLOOKUP(C240,'Set-up'!$AF$35:$AG$64,2,FALSE))</f>
        <v/>
      </c>
      <c r="O240" s="38">
        <f t="shared" si="9"/>
        <v>0</v>
      </c>
    </row>
    <row r="241" spans="1:15" x14ac:dyDescent="0.25">
      <c r="A241" s="2"/>
      <c r="B241" s="2"/>
      <c r="C241" s="2"/>
      <c r="D241" s="2"/>
      <c r="E241" s="30"/>
      <c r="F241" s="45">
        <f t="shared" si="8"/>
        <v>0</v>
      </c>
      <c r="G241" s="40"/>
      <c r="H241" s="40"/>
      <c r="I241" s="40"/>
      <c r="J241" s="40"/>
      <c r="K241" s="40"/>
      <c r="L241" s="41"/>
      <c r="N241" s="38" t="str">
        <f>IF(C241="","",VLOOKUP(C241,'Set-up'!$AF$35:$AG$64,2,FALSE))</f>
        <v/>
      </c>
      <c r="O241" s="38">
        <f t="shared" si="9"/>
        <v>0</v>
      </c>
    </row>
    <row r="242" spans="1:15" x14ac:dyDescent="0.25">
      <c r="A242" s="2"/>
      <c r="B242" s="2"/>
      <c r="C242" s="2"/>
      <c r="D242" s="2"/>
      <c r="E242" s="30"/>
      <c r="F242" s="45">
        <f t="shared" si="8"/>
        <v>0</v>
      </c>
      <c r="G242" s="40"/>
      <c r="H242" s="40"/>
      <c r="I242" s="40"/>
      <c r="J242" s="40"/>
      <c r="K242" s="40"/>
      <c r="L242" s="41"/>
      <c r="N242" s="38" t="str">
        <f>IF(C242="","",VLOOKUP(C242,'Set-up'!$AF$35:$AG$64,2,FALSE))</f>
        <v/>
      </c>
      <c r="O242" s="38">
        <f t="shared" si="9"/>
        <v>0</v>
      </c>
    </row>
    <row r="243" spans="1:15" x14ac:dyDescent="0.25">
      <c r="A243" s="2"/>
      <c r="B243" s="2"/>
      <c r="C243" s="2"/>
      <c r="D243" s="2"/>
      <c r="E243" s="30"/>
      <c r="F243" s="45">
        <f t="shared" si="8"/>
        <v>0</v>
      </c>
      <c r="G243" s="40"/>
      <c r="H243" s="40"/>
      <c r="I243" s="40"/>
      <c r="J243" s="40"/>
      <c r="K243" s="40"/>
      <c r="L243" s="41"/>
      <c r="N243" s="38" t="str">
        <f>IF(C243="","",VLOOKUP(C243,'Set-up'!$AF$35:$AG$64,2,FALSE))</f>
        <v/>
      </c>
      <c r="O243" s="38">
        <f t="shared" si="9"/>
        <v>0</v>
      </c>
    </row>
    <row r="244" spans="1:15" x14ac:dyDescent="0.25">
      <c r="A244" s="2"/>
      <c r="B244" s="2"/>
      <c r="C244" s="2"/>
      <c r="D244" s="2"/>
      <c r="E244" s="30"/>
      <c r="F244" s="45">
        <f t="shared" si="8"/>
        <v>0</v>
      </c>
      <c r="G244" s="40"/>
      <c r="H244" s="40"/>
      <c r="I244" s="40"/>
      <c r="J244" s="40"/>
      <c r="K244" s="40"/>
      <c r="L244" s="41"/>
      <c r="N244" s="38" t="str">
        <f>IF(C244="","",VLOOKUP(C244,'Set-up'!$AF$35:$AG$64,2,FALSE))</f>
        <v/>
      </c>
      <c r="O244" s="38">
        <f t="shared" si="9"/>
        <v>0</v>
      </c>
    </row>
    <row r="245" spans="1:15" x14ac:dyDescent="0.25">
      <c r="A245" s="2"/>
      <c r="B245" s="2"/>
      <c r="C245" s="2"/>
      <c r="D245" s="2"/>
      <c r="E245" s="30"/>
      <c r="F245" s="45">
        <f t="shared" si="8"/>
        <v>0</v>
      </c>
      <c r="G245" s="40"/>
      <c r="H245" s="40"/>
      <c r="I245" s="40"/>
      <c r="J245" s="40"/>
      <c r="K245" s="40"/>
      <c r="L245" s="41"/>
      <c r="N245" s="38" t="str">
        <f>IF(C245="","",VLOOKUP(C245,'Set-up'!$AF$35:$AG$64,2,FALSE))</f>
        <v/>
      </c>
      <c r="O245" s="38">
        <f t="shared" si="9"/>
        <v>0</v>
      </c>
    </row>
    <row r="246" spans="1:15" x14ac:dyDescent="0.25">
      <c r="A246" s="2"/>
      <c r="B246" s="2"/>
      <c r="C246" s="2"/>
      <c r="D246" s="2"/>
      <c r="E246" s="30"/>
      <c r="F246" s="45">
        <f t="shared" si="8"/>
        <v>0</v>
      </c>
      <c r="G246" s="40"/>
      <c r="H246" s="40"/>
      <c r="I246" s="40"/>
      <c r="J246" s="40"/>
      <c r="K246" s="40"/>
      <c r="L246" s="41"/>
      <c r="N246" s="38" t="str">
        <f>IF(C246="","",VLOOKUP(C246,'Set-up'!$AF$35:$AG$64,2,FALSE))</f>
        <v/>
      </c>
      <c r="O246" s="38">
        <f t="shared" si="9"/>
        <v>0</v>
      </c>
    </row>
    <row r="247" spans="1:15" x14ac:dyDescent="0.25">
      <c r="A247" s="2"/>
      <c r="B247" s="2"/>
      <c r="C247" s="2"/>
      <c r="D247" s="2"/>
      <c r="E247" s="30"/>
      <c r="F247" s="45">
        <f t="shared" si="8"/>
        <v>0</v>
      </c>
      <c r="G247" s="40"/>
      <c r="H247" s="40"/>
      <c r="I247" s="40"/>
      <c r="J247" s="40"/>
      <c r="K247" s="40"/>
      <c r="L247" s="41"/>
      <c r="N247" s="38" t="str">
        <f>IF(C247="","",VLOOKUP(C247,'Set-up'!$AF$35:$AG$64,2,FALSE))</f>
        <v/>
      </c>
      <c r="O247" s="38">
        <f t="shared" si="9"/>
        <v>0</v>
      </c>
    </row>
    <row r="248" spans="1:15" x14ac:dyDescent="0.25">
      <c r="A248" s="2"/>
      <c r="B248" s="2"/>
      <c r="C248" s="2"/>
      <c r="D248" s="2"/>
      <c r="E248" s="30"/>
      <c r="F248" s="45">
        <f t="shared" si="8"/>
        <v>0</v>
      </c>
      <c r="G248" s="40"/>
      <c r="H248" s="40"/>
      <c r="I248" s="40"/>
      <c r="J248" s="40"/>
      <c r="K248" s="40"/>
      <c r="L248" s="41"/>
      <c r="N248" s="38" t="str">
        <f>IF(C248="","",VLOOKUP(C248,'Set-up'!$AF$35:$AG$64,2,FALSE))</f>
        <v/>
      </c>
      <c r="O248" s="38">
        <f t="shared" si="9"/>
        <v>0</v>
      </c>
    </row>
    <row r="249" spans="1:15" x14ac:dyDescent="0.25">
      <c r="A249" s="2"/>
      <c r="B249" s="2"/>
      <c r="C249" s="2"/>
      <c r="D249" s="2"/>
      <c r="E249" s="30"/>
      <c r="F249" s="45">
        <f t="shared" si="8"/>
        <v>0</v>
      </c>
      <c r="G249" s="40"/>
      <c r="H249" s="40"/>
      <c r="I249" s="40"/>
      <c r="J249" s="40"/>
      <c r="K249" s="40"/>
      <c r="L249" s="41"/>
      <c r="N249" s="38" t="str">
        <f>IF(C249="","",VLOOKUP(C249,'Set-up'!$AF$35:$AG$64,2,FALSE))</f>
        <v/>
      </c>
      <c r="O249" s="38">
        <f t="shared" si="9"/>
        <v>0</v>
      </c>
    </row>
    <row r="250" spans="1:15" x14ac:dyDescent="0.25">
      <c r="A250" s="2"/>
      <c r="B250" s="2"/>
      <c r="C250" s="2"/>
      <c r="D250" s="2"/>
      <c r="E250" s="30"/>
      <c r="F250" s="45">
        <f t="shared" si="8"/>
        <v>0</v>
      </c>
      <c r="G250" s="40"/>
      <c r="H250" s="40"/>
      <c r="I250" s="40"/>
      <c r="J250" s="40"/>
      <c r="K250" s="40"/>
      <c r="L250" s="41"/>
      <c r="N250" s="38" t="str">
        <f>IF(C250="","",VLOOKUP(C250,'Set-up'!$AF$35:$AG$64,2,FALSE))</f>
        <v/>
      </c>
      <c r="O250" s="38">
        <f t="shared" si="9"/>
        <v>0</v>
      </c>
    </row>
    <row r="251" spans="1:15" x14ac:dyDescent="0.25">
      <c r="A251" s="2"/>
      <c r="B251" s="2"/>
      <c r="C251" s="2"/>
      <c r="D251" s="2"/>
      <c r="E251" s="30"/>
      <c r="F251" s="45">
        <f t="shared" si="8"/>
        <v>0</v>
      </c>
      <c r="G251" s="40"/>
      <c r="H251" s="40"/>
      <c r="I251" s="40"/>
      <c r="J251" s="40"/>
      <c r="K251" s="40"/>
      <c r="L251" s="41"/>
      <c r="N251" s="38" t="str">
        <f>IF(C251="","",VLOOKUP(C251,'Set-up'!$AF$35:$AG$64,2,FALSE))</f>
        <v/>
      </c>
      <c r="O251" s="38">
        <f t="shared" si="9"/>
        <v>0</v>
      </c>
    </row>
    <row r="252" spans="1:15" x14ac:dyDescent="0.25">
      <c r="A252" s="2"/>
      <c r="B252" s="2"/>
      <c r="C252" s="2"/>
      <c r="D252" s="2"/>
      <c r="E252" s="30"/>
      <c r="F252" s="45">
        <f t="shared" si="8"/>
        <v>0</v>
      </c>
      <c r="G252" s="40"/>
      <c r="H252" s="40"/>
      <c r="I252" s="40"/>
      <c r="J252" s="40"/>
      <c r="K252" s="40"/>
      <c r="L252" s="41"/>
      <c r="N252" s="38" t="str">
        <f>IF(C252="","",VLOOKUP(C252,'Set-up'!$AF$35:$AG$64,2,FALSE))</f>
        <v/>
      </c>
      <c r="O252" s="38">
        <f t="shared" si="9"/>
        <v>0</v>
      </c>
    </row>
    <row r="253" spans="1:15" x14ac:dyDescent="0.25">
      <c r="A253" s="2"/>
      <c r="B253" s="2"/>
      <c r="C253" s="2"/>
      <c r="D253" s="2"/>
      <c r="E253" s="30"/>
      <c r="F253" s="45">
        <f t="shared" si="8"/>
        <v>0</v>
      </c>
      <c r="G253" s="40"/>
      <c r="H253" s="40"/>
      <c r="I253" s="40"/>
      <c r="J253" s="40"/>
      <c r="K253" s="40"/>
      <c r="L253" s="41"/>
      <c r="N253" s="38" t="str">
        <f>IF(C253="","",VLOOKUP(C253,'Set-up'!$AF$35:$AG$64,2,FALSE))</f>
        <v/>
      </c>
      <c r="O253" s="38">
        <f t="shared" si="9"/>
        <v>0</v>
      </c>
    </row>
    <row r="254" spans="1:15" x14ac:dyDescent="0.25">
      <c r="A254" s="2"/>
      <c r="B254" s="2"/>
      <c r="C254" s="2"/>
      <c r="D254" s="2"/>
      <c r="E254" s="30"/>
      <c r="F254" s="45">
        <f t="shared" si="8"/>
        <v>0</v>
      </c>
      <c r="G254" s="40"/>
      <c r="H254" s="40"/>
      <c r="I254" s="40"/>
      <c r="J254" s="40"/>
      <c r="K254" s="40"/>
      <c r="L254" s="41"/>
      <c r="N254" s="38" t="str">
        <f>IF(C254="","",VLOOKUP(C254,'Set-up'!$AF$35:$AG$64,2,FALSE))</f>
        <v/>
      </c>
      <c r="O254" s="38">
        <f t="shared" si="9"/>
        <v>0</v>
      </c>
    </row>
    <row r="255" spans="1:15" x14ac:dyDescent="0.25">
      <c r="A255" s="2"/>
      <c r="B255" s="2"/>
      <c r="C255" s="2"/>
      <c r="D255" s="2"/>
      <c r="E255" s="30"/>
      <c r="F255" s="45">
        <f t="shared" si="8"/>
        <v>0</v>
      </c>
      <c r="G255" s="40"/>
      <c r="H255" s="40"/>
      <c r="I255" s="40"/>
      <c r="J255" s="40"/>
      <c r="K255" s="40"/>
      <c r="L255" s="41"/>
      <c r="N255" s="38" t="str">
        <f>IF(C255="","",VLOOKUP(C255,'Set-up'!$AF$35:$AG$64,2,FALSE))</f>
        <v/>
      </c>
      <c r="O255" s="38">
        <f t="shared" si="9"/>
        <v>0</v>
      </c>
    </row>
    <row r="256" spans="1:15" x14ac:dyDescent="0.25">
      <c r="A256" s="2"/>
      <c r="B256" s="2"/>
      <c r="C256" s="2"/>
      <c r="D256" s="2"/>
      <c r="E256" s="30"/>
      <c r="F256" s="45">
        <f t="shared" si="8"/>
        <v>0</v>
      </c>
      <c r="G256" s="40"/>
      <c r="H256" s="40"/>
      <c r="I256" s="40"/>
      <c r="J256" s="40"/>
      <c r="K256" s="40"/>
      <c r="L256" s="41"/>
      <c r="N256" s="38" t="str">
        <f>IF(C256="","",VLOOKUP(C256,'Set-up'!$AF$35:$AG$64,2,FALSE))</f>
        <v/>
      </c>
      <c r="O256" s="38">
        <f t="shared" si="9"/>
        <v>0</v>
      </c>
    </row>
    <row r="257" spans="1:15" x14ac:dyDescent="0.25">
      <c r="A257" s="2"/>
      <c r="B257" s="2"/>
      <c r="C257" s="2"/>
      <c r="D257" s="2"/>
      <c r="E257" s="30"/>
      <c r="F257" s="45">
        <f t="shared" si="8"/>
        <v>0</v>
      </c>
      <c r="G257" s="40"/>
      <c r="H257" s="40"/>
      <c r="I257" s="40"/>
      <c r="J257" s="40"/>
      <c r="K257" s="40"/>
      <c r="L257" s="41"/>
      <c r="N257" s="38" t="str">
        <f>IF(C257="","",VLOOKUP(C257,'Set-up'!$AF$35:$AG$64,2,FALSE))</f>
        <v/>
      </c>
      <c r="O257" s="38">
        <f t="shared" si="9"/>
        <v>0</v>
      </c>
    </row>
    <row r="258" spans="1:15" x14ac:dyDescent="0.25">
      <c r="A258" s="2"/>
      <c r="B258" s="2"/>
      <c r="C258" s="2"/>
      <c r="D258" s="2"/>
      <c r="E258" s="30"/>
      <c r="F258" s="45">
        <f t="shared" si="8"/>
        <v>0</v>
      </c>
      <c r="G258" s="40"/>
      <c r="H258" s="40"/>
      <c r="I258" s="40"/>
      <c r="J258" s="40"/>
      <c r="K258" s="40"/>
      <c r="L258" s="41"/>
      <c r="N258" s="38" t="str">
        <f>IF(C258="","",VLOOKUP(C258,'Set-up'!$AF$35:$AG$64,2,FALSE))</f>
        <v/>
      </c>
      <c r="O258" s="38">
        <f t="shared" si="9"/>
        <v>0</v>
      </c>
    </row>
    <row r="259" spans="1:15" x14ac:dyDescent="0.25">
      <c r="A259" s="2"/>
      <c r="B259" s="2"/>
      <c r="C259" s="2"/>
      <c r="D259" s="2"/>
      <c r="E259" s="30"/>
      <c r="F259" s="45">
        <f t="shared" si="8"/>
        <v>0</v>
      </c>
      <c r="G259" s="40"/>
      <c r="H259" s="40"/>
      <c r="I259" s="40"/>
      <c r="J259" s="40"/>
      <c r="K259" s="40"/>
      <c r="L259" s="41"/>
      <c r="N259" s="38" t="str">
        <f>IF(C259="","",VLOOKUP(C259,'Set-up'!$AF$35:$AG$64,2,FALSE))</f>
        <v/>
      </c>
      <c r="O259" s="38">
        <f t="shared" si="9"/>
        <v>0</v>
      </c>
    </row>
    <row r="260" spans="1:15" x14ac:dyDescent="0.25">
      <c r="A260" s="2"/>
      <c r="B260" s="2"/>
      <c r="C260" s="2"/>
      <c r="D260" s="2"/>
      <c r="E260" s="30"/>
      <c r="F260" s="45">
        <f t="shared" si="8"/>
        <v>0</v>
      </c>
      <c r="G260" s="40"/>
      <c r="H260" s="40"/>
      <c r="I260" s="40"/>
      <c r="J260" s="40"/>
      <c r="K260" s="40"/>
      <c r="L260" s="41"/>
      <c r="N260" s="38" t="str">
        <f>IF(C260="","",VLOOKUP(C260,'Set-up'!$AF$35:$AG$64,2,FALSE))</f>
        <v/>
      </c>
      <c r="O260" s="38">
        <f t="shared" si="9"/>
        <v>0</v>
      </c>
    </row>
    <row r="261" spans="1:15" x14ac:dyDescent="0.25">
      <c r="A261" s="2"/>
      <c r="B261" s="2"/>
      <c r="C261" s="2"/>
      <c r="D261" s="2"/>
      <c r="E261" s="30"/>
      <c r="F261" s="45">
        <f t="shared" si="8"/>
        <v>0</v>
      </c>
      <c r="G261" s="40"/>
      <c r="H261" s="40"/>
      <c r="I261" s="40"/>
      <c r="J261" s="40"/>
      <c r="K261" s="40"/>
      <c r="L261" s="41"/>
      <c r="N261" s="38" t="str">
        <f>IF(C261="","",VLOOKUP(C261,'Set-up'!$AF$35:$AG$64,2,FALSE))</f>
        <v/>
      </c>
      <c r="O261" s="38">
        <f t="shared" si="9"/>
        <v>0</v>
      </c>
    </row>
    <row r="262" spans="1:15" x14ac:dyDescent="0.25">
      <c r="A262" s="2"/>
      <c r="B262" s="2"/>
      <c r="C262" s="2"/>
      <c r="D262" s="2"/>
      <c r="E262" s="30"/>
      <c r="F262" s="45">
        <f t="shared" ref="F262:F325" si="10">SUM(G262:L262)</f>
        <v>0</v>
      </c>
      <c r="G262" s="40"/>
      <c r="H262" s="40"/>
      <c r="I262" s="40"/>
      <c r="J262" s="40"/>
      <c r="K262" s="40"/>
      <c r="L262" s="41"/>
      <c r="N262" s="38" t="str">
        <f>IF(C262="","",VLOOKUP(C262,'Set-up'!$AF$35:$AG$64,2,FALSE))</f>
        <v/>
      </c>
      <c r="O262" s="38">
        <f t="shared" si="9"/>
        <v>0</v>
      </c>
    </row>
    <row r="263" spans="1:15" x14ac:dyDescent="0.25">
      <c r="A263" s="2"/>
      <c r="B263" s="2"/>
      <c r="C263" s="2"/>
      <c r="D263" s="2"/>
      <c r="E263" s="30"/>
      <c r="F263" s="45">
        <f t="shared" si="10"/>
        <v>0</v>
      </c>
      <c r="G263" s="40"/>
      <c r="H263" s="40"/>
      <c r="I263" s="40"/>
      <c r="J263" s="40"/>
      <c r="K263" s="40"/>
      <c r="L263" s="41"/>
      <c r="N263" s="38" t="str">
        <f>IF(C263="","",VLOOKUP(C263,'Set-up'!$AF$35:$AG$64,2,FALSE))</f>
        <v/>
      </c>
      <c r="O263" s="38">
        <f t="shared" si="9"/>
        <v>0</v>
      </c>
    </row>
    <row r="264" spans="1:15" x14ac:dyDescent="0.25">
      <c r="A264" s="2"/>
      <c r="B264" s="2"/>
      <c r="C264" s="2"/>
      <c r="D264" s="2"/>
      <c r="E264" s="30"/>
      <c r="F264" s="45">
        <f t="shared" si="10"/>
        <v>0</v>
      </c>
      <c r="G264" s="40"/>
      <c r="H264" s="40"/>
      <c r="I264" s="40"/>
      <c r="J264" s="40"/>
      <c r="K264" s="40"/>
      <c r="L264" s="41"/>
      <c r="N264" s="38" t="str">
        <f>IF(C264="","",VLOOKUP(C264,'Set-up'!$AF$35:$AG$64,2,FALSE))</f>
        <v/>
      </c>
      <c r="O264" s="38">
        <f t="shared" si="9"/>
        <v>0</v>
      </c>
    </row>
    <row r="265" spans="1:15" x14ac:dyDescent="0.25">
      <c r="A265" s="2"/>
      <c r="B265" s="2"/>
      <c r="C265" s="2"/>
      <c r="D265" s="2"/>
      <c r="E265" s="30"/>
      <c r="F265" s="45">
        <f t="shared" si="10"/>
        <v>0</v>
      </c>
      <c r="G265" s="40"/>
      <c r="H265" s="40"/>
      <c r="I265" s="40"/>
      <c r="J265" s="40"/>
      <c r="K265" s="40"/>
      <c r="L265" s="41"/>
      <c r="N265" s="38" t="str">
        <f>IF(C265="","",VLOOKUP(C265,'Set-up'!$AF$35:$AG$64,2,FALSE))</f>
        <v/>
      </c>
      <c r="O265" s="38">
        <f t="shared" si="9"/>
        <v>0</v>
      </c>
    </row>
    <row r="266" spans="1:15" x14ac:dyDescent="0.25">
      <c r="A266" s="2"/>
      <c r="B266" s="2"/>
      <c r="C266" s="2"/>
      <c r="D266" s="2"/>
      <c r="E266" s="30"/>
      <c r="F266" s="45">
        <f t="shared" si="10"/>
        <v>0</v>
      </c>
      <c r="G266" s="40"/>
      <c r="H266" s="40"/>
      <c r="I266" s="40"/>
      <c r="J266" s="40"/>
      <c r="K266" s="40"/>
      <c r="L266" s="41"/>
      <c r="N266" s="38" t="str">
        <f>IF(C266="","",VLOOKUP(C266,'Set-up'!$AF$35:$AG$64,2,FALSE))</f>
        <v/>
      </c>
      <c r="O266" s="38">
        <f t="shared" si="9"/>
        <v>0</v>
      </c>
    </row>
    <row r="267" spans="1:15" x14ac:dyDescent="0.25">
      <c r="A267" s="2"/>
      <c r="B267" s="2"/>
      <c r="C267" s="2"/>
      <c r="D267" s="2"/>
      <c r="E267" s="30"/>
      <c r="F267" s="45">
        <f t="shared" si="10"/>
        <v>0</v>
      </c>
      <c r="G267" s="40"/>
      <c r="H267" s="40"/>
      <c r="I267" s="40"/>
      <c r="J267" s="40"/>
      <c r="K267" s="40"/>
      <c r="L267" s="41"/>
      <c r="N267" s="38" t="str">
        <f>IF(C267="","",VLOOKUP(C267,'Set-up'!$AF$35:$AG$64,2,FALSE))</f>
        <v/>
      </c>
      <c r="O267" s="38">
        <f t="shared" si="9"/>
        <v>0</v>
      </c>
    </row>
    <row r="268" spans="1:15" x14ac:dyDescent="0.25">
      <c r="A268" s="2"/>
      <c r="B268" s="2"/>
      <c r="C268" s="2"/>
      <c r="D268" s="2"/>
      <c r="E268" s="30"/>
      <c r="F268" s="45">
        <f t="shared" si="10"/>
        <v>0</v>
      </c>
      <c r="G268" s="40"/>
      <c r="H268" s="40"/>
      <c r="I268" s="40"/>
      <c r="J268" s="40"/>
      <c r="K268" s="40"/>
      <c r="L268" s="41"/>
      <c r="N268" s="38" t="str">
        <f>IF(C268="","",VLOOKUP(C268,'Set-up'!$AF$35:$AG$64,2,FALSE))</f>
        <v/>
      </c>
      <c r="O268" s="38">
        <f t="shared" si="9"/>
        <v>0</v>
      </c>
    </row>
    <row r="269" spans="1:15" x14ac:dyDescent="0.25">
      <c r="A269" s="2"/>
      <c r="B269" s="2"/>
      <c r="C269" s="2"/>
      <c r="D269" s="2"/>
      <c r="E269" s="30"/>
      <c r="F269" s="45">
        <f t="shared" si="10"/>
        <v>0</v>
      </c>
      <c r="G269" s="40"/>
      <c r="H269" s="40"/>
      <c r="I269" s="40"/>
      <c r="J269" s="40"/>
      <c r="K269" s="40"/>
      <c r="L269" s="41"/>
      <c r="N269" s="38" t="str">
        <f>IF(C269="","",VLOOKUP(C269,'Set-up'!$AF$35:$AG$64,2,FALSE))</f>
        <v/>
      </c>
      <c r="O269" s="38">
        <f t="shared" si="9"/>
        <v>0</v>
      </c>
    </row>
    <row r="270" spans="1:15" x14ac:dyDescent="0.25">
      <c r="A270" s="2"/>
      <c r="B270" s="2"/>
      <c r="C270" s="2"/>
      <c r="D270" s="2"/>
      <c r="E270" s="30"/>
      <c r="F270" s="45">
        <f t="shared" si="10"/>
        <v>0</v>
      </c>
      <c r="G270" s="40"/>
      <c r="H270" s="40"/>
      <c r="I270" s="40"/>
      <c r="J270" s="40"/>
      <c r="K270" s="40"/>
      <c r="L270" s="41"/>
      <c r="N270" s="38" t="str">
        <f>IF(C270="","",VLOOKUP(C270,'Set-up'!$AF$35:$AG$64,2,FALSE))</f>
        <v/>
      </c>
      <c r="O270" s="38">
        <f t="shared" si="9"/>
        <v>0</v>
      </c>
    </row>
    <row r="271" spans="1:15" x14ac:dyDescent="0.25">
      <c r="A271" s="2"/>
      <c r="B271" s="2"/>
      <c r="C271" s="2"/>
      <c r="D271" s="2"/>
      <c r="E271" s="30"/>
      <c r="F271" s="45">
        <f t="shared" si="10"/>
        <v>0</v>
      </c>
      <c r="G271" s="40"/>
      <c r="H271" s="40"/>
      <c r="I271" s="40"/>
      <c r="J271" s="40"/>
      <c r="K271" s="40"/>
      <c r="L271" s="41"/>
      <c r="N271" s="38" t="str">
        <f>IF(C271="","",VLOOKUP(C271,'Set-up'!$AF$35:$AG$64,2,FALSE))</f>
        <v/>
      </c>
      <c r="O271" s="38">
        <f t="shared" si="9"/>
        <v>0</v>
      </c>
    </row>
    <row r="272" spans="1:15" x14ac:dyDescent="0.25">
      <c r="A272" s="2"/>
      <c r="B272" s="2"/>
      <c r="C272" s="2"/>
      <c r="D272" s="2"/>
      <c r="E272" s="30"/>
      <c r="F272" s="45">
        <f t="shared" si="10"/>
        <v>0</v>
      </c>
      <c r="G272" s="40"/>
      <c r="H272" s="40"/>
      <c r="I272" s="40"/>
      <c r="J272" s="40"/>
      <c r="K272" s="40"/>
      <c r="L272" s="41"/>
      <c r="N272" s="38" t="str">
        <f>IF(C272="","",VLOOKUP(C272,'Set-up'!$AF$35:$AG$64,2,FALSE))</f>
        <v/>
      </c>
      <c r="O272" s="38">
        <f t="shared" si="9"/>
        <v>0</v>
      </c>
    </row>
    <row r="273" spans="1:15" x14ac:dyDescent="0.25">
      <c r="A273" s="2"/>
      <c r="B273" s="2"/>
      <c r="C273" s="2"/>
      <c r="D273" s="2"/>
      <c r="E273" s="30"/>
      <c r="F273" s="45">
        <f t="shared" si="10"/>
        <v>0</v>
      </c>
      <c r="G273" s="40"/>
      <c r="H273" s="40"/>
      <c r="I273" s="40"/>
      <c r="J273" s="40"/>
      <c r="K273" s="40"/>
      <c r="L273" s="41"/>
      <c r="N273" s="38" t="str">
        <f>IF(C273="","",VLOOKUP(C273,'Set-up'!$AF$35:$AG$64,2,FALSE))</f>
        <v/>
      </c>
      <c r="O273" s="38">
        <f t="shared" si="9"/>
        <v>0</v>
      </c>
    </row>
    <row r="274" spans="1:15" x14ac:dyDescent="0.25">
      <c r="A274" s="2"/>
      <c r="B274" s="2"/>
      <c r="C274" s="2"/>
      <c r="D274" s="2"/>
      <c r="E274" s="30"/>
      <c r="F274" s="45">
        <f t="shared" si="10"/>
        <v>0</v>
      </c>
      <c r="G274" s="40"/>
      <c r="H274" s="40"/>
      <c r="I274" s="40"/>
      <c r="J274" s="40"/>
      <c r="K274" s="40"/>
      <c r="L274" s="41"/>
      <c r="N274" s="38" t="str">
        <f>IF(C274="","",VLOOKUP(C274,'Set-up'!$AF$35:$AG$64,2,FALSE))</f>
        <v/>
      </c>
      <c r="O274" s="38">
        <f t="shared" ref="O274:O337" si="11">IF(C274="",0,1)</f>
        <v>0</v>
      </c>
    </row>
    <row r="275" spans="1:15" x14ac:dyDescent="0.25">
      <c r="A275" s="2"/>
      <c r="B275" s="2"/>
      <c r="C275" s="2"/>
      <c r="D275" s="2"/>
      <c r="E275" s="30"/>
      <c r="F275" s="45">
        <f t="shared" si="10"/>
        <v>0</v>
      </c>
      <c r="G275" s="40"/>
      <c r="H275" s="40"/>
      <c r="I275" s="40"/>
      <c r="J275" s="40"/>
      <c r="K275" s="40"/>
      <c r="L275" s="41"/>
      <c r="N275" s="38" t="str">
        <f>IF(C275="","",VLOOKUP(C275,'Set-up'!$AF$35:$AG$64,2,FALSE))</f>
        <v/>
      </c>
      <c r="O275" s="38">
        <f t="shared" si="11"/>
        <v>0</v>
      </c>
    </row>
    <row r="276" spans="1:15" x14ac:dyDescent="0.25">
      <c r="A276" s="2"/>
      <c r="B276" s="2"/>
      <c r="C276" s="2"/>
      <c r="D276" s="2"/>
      <c r="E276" s="30"/>
      <c r="F276" s="45">
        <f t="shared" si="10"/>
        <v>0</v>
      </c>
      <c r="G276" s="40"/>
      <c r="H276" s="40"/>
      <c r="I276" s="40"/>
      <c r="J276" s="40"/>
      <c r="K276" s="40"/>
      <c r="L276" s="41"/>
      <c r="N276" s="38" t="str">
        <f>IF(C276="","",VLOOKUP(C276,'Set-up'!$AF$35:$AG$64,2,FALSE))</f>
        <v/>
      </c>
      <c r="O276" s="38">
        <f t="shared" si="11"/>
        <v>0</v>
      </c>
    </row>
    <row r="277" spans="1:15" x14ac:dyDescent="0.25">
      <c r="A277" s="2"/>
      <c r="B277" s="2"/>
      <c r="C277" s="2"/>
      <c r="D277" s="2"/>
      <c r="E277" s="30"/>
      <c r="F277" s="45">
        <f t="shared" si="10"/>
        <v>0</v>
      </c>
      <c r="G277" s="40"/>
      <c r="H277" s="40"/>
      <c r="I277" s="40"/>
      <c r="J277" s="40"/>
      <c r="K277" s="40"/>
      <c r="L277" s="41"/>
      <c r="N277" s="38" t="str">
        <f>IF(C277="","",VLOOKUP(C277,'Set-up'!$AF$35:$AG$64,2,FALSE))</f>
        <v/>
      </c>
      <c r="O277" s="38">
        <f t="shared" si="11"/>
        <v>0</v>
      </c>
    </row>
    <row r="278" spans="1:15" x14ac:dyDescent="0.25">
      <c r="A278" s="2"/>
      <c r="B278" s="2"/>
      <c r="C278" s="2"/>
      <c r="D278" s="2"/>
      <c r="E278" s="30"/>
      <c r="F278" s="45">
        <f t="shared" si="10"/>
        <v>0</v>
      </c>
      <c r="G278" s="40"/>
      <c r="H278" s="40"/>
      <c r="I278" s="40"/>
      <c r="J278" s="40"/>
      <c r="K278" s="40"/>
      <c r="L278" s="41"/>
      <c r="N278" s="38" t="str">
        <f>IF(C278="","",VLOOKUP(C278,'Set-up'!$AF$35:$AG$64,2,FALSE))</f>
        <v/>
      </c>
      <c r="O278" s="38">
        <f t="shared" si="11"/>
        <v>0</v>
      </c>
    </row>
    <row r="279" spans="1:15" x14ac:dyDescent="0.25">
      <c r="A279" s="2"/>
      <c r="B279" s="2"/>
      <c r="C279" s="2"/>
      <c r="D279" s="2"/>
      <c r="E279" s="30"/>
      <c r="F279" s="45">
        <f t="shared" si="10"/>
        <v>0</v>
      </c>
      <c r="G279" s="40"/>
      <c r="H279" s="40"/>
      <c r="I279" s="40"/>
      <c r="J279" s="40"/>
      <c r="K279" s="40"/>
      <c r="L279" s="41"/>
      <c r="N279" s="38" t="str">
        <f>IF(C279="","",VLOOKUP(C279,'Set-up'!$AF$35:$AG$64,2,FALSE))</f>
        <v/>
      </c>
      <c r="O279" s="38">
        <f t="shared" si="11"/>
        <v>0</v>
      </c>
    </row>
    <row r="280" spans="1:15" x14ac:dyDescent="0.25">
      <c r="A280" s="2"/>
      <c r="B280" s="2"/>
      <c r="C280" s="2"/>
      <c r="D280" s="2"/>
      <c r="E280" s="30"/>
      <c r="F280" s="45">
        <f t="shared" si="10"/>
        <v>0</v>
      </c>
      <c r="G280" s="40"/>
      <c r="H280" s="40"/>
      <c r="I280" s="40"/>
      <c r="J280" s="40"/>
      <c r="K280" s="40"/>
      <c r="L280" s="41"/>
      <c r="N280" s="38" t="str">
        <f>IF(C280="","",VLOOKUP(C280,'Set-up'!$AF$35:$AG$64,2,FALSE))</f>
        <v/>
      </c>
      <c r="O280" s="38">
        <f t="shared" si="11"/>
        <v>0</v>
      </c>
    </row>
    <row r="281" spans="1:15" x14ac:dyDescent="0.25">
      <c r="A281" s="2"/>
      <c r="B281" s="2"/>
      <c r="C281" s="2"/>
      <c r="D281" s="2"/>
      <c r="E281" s="30"/>
      <c r="F281" s="45">
        <f t="shared" si="10"/>
        <v>0</v>
      </c>
      <c r="G281" s="40"/>
      <c r="H281" s="40"/>
      <c r="I281" s="40"/>
      <c r="J281" s="40"/>
      <c r="K281" s="40"/>
      <c r="L281" s="41"/>
      <c r="N281" s="38" t="str">
        <f>IF(C281="","",VLOOKUP(C281,'Set-up'!$AF$35:$AG$64,2,FALSE))</f>
        <v/>
      </c>
      <c r="O281" s="38">
        <f t="shared" si="11"/>
        <v>0</v>
      </c>
    </row>
    <row r="282" spans="1:15" x14ac:dyDescent="0.25">
      <c r="A282" s="2"/>
      <c r="B282" s="2"/>
      <c r="C282" s="2"/>
      <c r="D282" s="2"/>
      <c r="E282" s="30"/>
      <c r="F282" s="45">
        <f t="shared" si="10"/>
        <v>0</v>
      </c>
      <c r="G282" s="40"/>
      <c r="H282" s="40"/>
      <c r="I282" s="40"/>
      <c r="J282" s="40"/>
      <c r="K282" s="40"/>
      <c r="L282" s="41"/>
      <c r="N282" s="38" t="str">
        <f>IF(C282="","",VLOOKUP(C282,'Set-up'!$AF$35:$AG$64,2,FALSE))</f>
        <v/>
      </c>
      <c r="O282" s="38">
        <f t="shared" si="11"/>
        <v>0</v>
      </c>
    </row>
    <row r="283" spans="1:15" x14ac:dyDescent="0.25">
      <c r="A283" s="2"/>
      <c r="B283" s="2"/>
      <c r="C283" s="2"/>
      <c r="D283" s="2"/>
      <c r="E283" s="30"/>
      <c r="F283" s="45">
        <f t="shared" si="10"/>
        <v>0</v>
      </c>
      <c r="G283" s="40"/>
      <c r="H283" s="40"/>
      <c r="I283" s="40"/>
      <c r="J283" s="40"/>
      <c r="K283" s="40"/>
      <c r="L283" s="41"/>
      <c r="N283" s="38" t="str">
        <f>IF(C283="","",VLOOKUP(C283,'Set-up'!$AF$35:$AG$64,2,FALSE))</f>
        <v/>
      </c>
      <c r="O283" s="38">
        <f t="shared" si="11"/>
        <v>0</v>
      </c>
    </row>
    <row r="284" spans="1:15" x14ac:dyDescent="0.25">
      <c r="A284" s="2"/>
      <c r="B284" s="2"/>
      <c r="C284" s="2"/>
      <c r="D284" s="2"/>
      <c r="E284" s="30"/>
      <c r="F284" s="45">
        <f t="shared" si="10"/>
        <v>0</v>
      </c>
      <c r="G284" s="40"/>
      <c r="H284" s="40"/>
      <c r="I284" s="40"/>
      <c r="J284" s="40"/>
      <c r="K284" s="40"/>
      <c r="L284" s="41"/>
      <c r="N284" s="38" t="str">
        <f>IF(C284="","",VLOOKUP(C284,'Set-up'!$AF$35:$AG$64,2,FALSE))</f>
        <v/>
      </c>
      <c r="O284" s="38">
        <f t="shared" si="11"/>
        <v>0</v>
      </c>
    </row>
    <row r="285" spans="1:15" x14ac:dyDescent="0.25">
      <c r="A285" s="2"/>
      <c r="B285" s="2"/>
      <c r="C285" s="2"/>
      <c r="D285" s="2"/>
      <c r="E285" s="30"/>
      <c r="F285" s="45">
        <f t="shared" si="10"/>
        <v>0</v>
      </c>
      <c r="G285" s="40"/>
      <c r="H285" s="40"/>
      <c r="I285" s="40"/>
      <c r="J285" s="40"/>
      <c r="K285" s="40"/>
      <c r="L285" s="41"/>
      <c r="N285" s="38" t="str">
        <f>IF(C285="","",VLOOKUP(C285,'Set-up'!$AF$35:$AG$64,2,FALSE))</f>
        <v/>
      </c>
      <c r="O285" s="38">
        <f t="shared" si="11"/>
        <v>0</v>
      </c>
    </row>
    <row r="286" spans="1:15" x14ac:dyDescent="0.25">
      <c r="A286" s="2"/>
      <c r="B286" s="2"/>
      <c r="C286" s="2"/>
      <c r="D286" s="2"/>
      <c r="E286" s="30"/>
      <c r="F286" s="45">
        <f t="shared" si="10"/>
        <v>0</v>
      </c>
      <c r="G286" s="40"/>
      <c r="H286" s="40"/>
      <c r="I286" s="40"/>
      <c r="J286" s="40"/>
      <c r="K286" s="40"/>
      <c r="L286" s="41"/>
      <c r="N286" s="38" t="str">
        <f>IF(C286="","",VLOOKUP(C286,'Set-up'!$AF$35:$AG$64,2,FALSE))</f>
        <v/>
      </c>
      <c r="O286" s="38">
        <f t="shared" si="11"/>
        <v>0</v>
      </c>
    </row>
    <row r="287" spans="1:15" x14ac:dyDescent="0.25">
      <c r="A287" s="2"/>
      <c r="B287" s="2"/>
      <c r="C287" s="2"/>
      <c r="D287" s="2"/>
      <c r="E287" s="30"/>
      <c r="F287" s="45">
        <f t="shared" si="10"/>
        <v>0</v>
      </c>
      <c r="G287" s="40"/>
      <c r="H287" s="40"/>
      <c r="I287" s="40"/>
      <c r="J287" s="40"/>
      <c r="K287" s="40"/>
      <c r="L287" s="41"/>
      <c r="N287" s="38" t="str">
        <f>IF(C287="","",VLOOKUP(C287,'Set-up'!$AF$35:$AG$64,2,FALSE))</f>
        <v/>
      </c>
      <c r="O287" s="38">
        <f t="shared" si="11"/>
        <v>0</v>
      </c>
    </row>
    <row r="288" spans="1:15" x14ac:dyDescent="0.25">
      <c r="A288" s="2"/>
      <c r="B288" s="2"/>
      <c r="C288" s="2"/>
      <c r="D288" s="2"/>
      <c r="E288" s="30"/>
      <c r="F288" s="45">
        <f t="shared" si="10"/>
        <v>0</v>
      </c>
      <c r="G288" s="40"/>
      <c r="H288" s="40"/>
      <c r="I288" s="40"/>
      <c r="J288" s="40"/>
      <c r="K288" s="40"/>
      <c r="L288" s="41"/>
      <c r="N288" s="38" t="str">
        <f>IF(C288="","",VLOOKUP(C288,'Set-up'!$AF$35:$AG$64,2,FALSE))</f>
        <v/>
      </c>
      <c r="O288" s="38">
        <f t="shared" si="11"/>
        <v>0</v>
      </c>
    </row>
    <row r="289" spans="1:15" x14ac:dyDescent="0.25">
      <c r="A289" s="2"/>
      <c r="B289" s="2"/>
      <c r="C289" s="2"/>
      <c r="D289" s="2"/>
      <c r="E289" s="30"/>
      <c r="F289" s="45">
        <f t="shared" si="10"/>
        <v>0</v>
      </c>
      <c r="G289" s="40"/>
      <c r="H289" s="40"/>
      <c r="I289" s="40"/>
      <c r="J289" s="40"/>
      <c r="K289" s="40"/>
      <c r="L289" s="41"/>
      <c r="N289" s="38" t="str">
        <f>IF(C289="","",VLOOKUP(C289,'Set-up'!$AF$35:$AG$64,2,FALSE))</f>
        <v/>
      </c>
      <c r="O289" s="38">
        <f t="shared" si="11"/>
        <v>0</v>
      </c>
    </row>
    <row r="290" spans="1:15" x14ac:dyDescent="0.25">
      <c r="A290" s="2"/>
      <c r="B290" s="2"/>
      <c r="C290" s="2"/>
      <c r="D290" s="2"/>
      <c r="E290" s="30"/>
      <c r="F290" s="45">
        <f t="shared" si="10"/>
        <v>0</v>
      </c>
      <c r="G290" s="40"/>
      <c r="H290" s="40"/>
      <c r="I290" s="40"/>
      <c r="J290" s="40"/>
      <c r="K290" s="40"/>
      <c r="L290" s="41"/>
      <c r="N290" s="38" t="str">
        <f>IF(C290="","",VLOOKUP(C290,'Set-up'!$AF$35:$AG$64,2,FALSE))</f>
        <v/>
      </c>
      <c r="O290" s="38">
        <f t="shared" si="11"/>
        <v>0</v>
      </c>
    </row>
    <row r="291" spans="1:15" x14ac:dyDescent="0.25">
      <c r="A291" s="2"/>
      <c r="B291" s="2"/>
      <c r="C291" s="2"/>
      <c r="D291" s="2"/>
      <c r="E291" s="30"/>
      <c r="F291" s="45">
        <f t="shared" si="10"/>
        <v>0</v>
      </c>
      <c r="G291" s="40"/>
      <c r="H291" s="40"/>
      <c r="I291" s="40"/>
      <c r="J291" s="40"/>
      <c r="K291" s="40"/>
      <c r="L291" s="41"/>
      <c r="N291" s="38" t="str">
        <f>IF(C291="","",VLOOKUP(C291,'Set-up'!$AF$35:$AG$64,2,FALSE))</f>
        <v/>
      </c>
      <c r="O291" s="38">
        <f t="shared" si="11"/>
        <v>0</v>
      </c>
    </row>
    <row r="292" spans="1:15" x14ac:dyDescent="0.25">
      <c r="A292" s="2"/>
      <c r="B292" s="2"/>
      <c r="C292" s="2"/>
      <c r="D292" s="2"/>
      <c r="E292" s="30"/>
      <c r="F292" s="45">
        <f t="shared" si="10"/>
        <v>0</v>
      </c>
      <c r="G292" s="40"/>
      <c r="H292" s="40"/>
      <c r="I292" s="40"/>
      <c r="J292" s="40"/>
      <c r="K292" s="40"/>
      <c r="L292" s="41"/>
      <c r="N292" s="38" t="str">
        <f>IF(C292="","",VLOOKUP(C292,'Set-up'!$AF$35:$AG$64,2,FALSE))</f>
        <v/>
      </c>
      <c r="O292" s="38">
        <f t="shared" si="11"/>
        <v>0</v>
      </c>
    </row>
    <row r="293" spans="1:15" x14ac:dyDescent="0.25">
      <c r="A293" s="2"/>
      <c r="B293" s="2"/>
      <c r="C293" s="2"/>
      <c r="D293" s="2"/>
      <c r="E293" s="30"/>
      <c r="F293" s="45">
        <f t="shared" si="10"/>
        <v>0</v>
      </c>
      <c r="G293" s="40"/>
      <c r="H293" s="40"/>
      <c r="I293" s="40"/>
      <c r="J293" s="40"/>
      <c r="K293" s="40"/>
      <c r="L293" s="41"/>
      <c r="N293" s="38" t="str">
        <f>IF(C293="","",VLOOKUP(C293,'Set-up'!$AF$35:$AG$64,2,FALSE))</f>
        <v/>
      </c>
      <c r="O293" s="38">
        <f t="shared" si="11"/>
        <v>0</v>
      </c>
    </row>
    <row r="294" spans="1:15" x14ac:dyDescent="0.25">
      <c r="A294" s="2"/>
      <c r="B294" s="2"/>
      <c r="C294" s="2"/>
      <c r="D294" s="2"/>
      <c r="E294" s="30"/>
      <c r="F294" s="45">
        <f t="shared" si="10"/>
        <v>0</v>
      </c>
      <c r="G294" s="40"/>
      <c r="H294" s="40"/>
      <c r="I294" s="40"/>
      <c r="J294" s="40"/>
      <c r="K294" s="40"/>
      <c r="L294" s="41"/>
      <c r="N294" s="38" t="str">
        <f>IF(C294="","",VLOOKUP(C294,'Set-up'!$AF$35:$AG$64,2,FALSE))</f>
        <v/>
      </c>
      <c r="O294" s="38">
        <f t="shared" si="11"/>
        <v>0</v>
      </c>
    </row>
    <row r="295" spans="1:15" x14ac:dyDescent="0.25">
      <c r="A295" s="2"/>
      <c r="B295" s="2"/>
      <c r="C295" s="2"/>
      <c r="D295" s="2"/>
      <c r="E295" s="30"/>
      <c r="F295" s="45">
        <f t="shared" si="10"/>
        <v>0</v>
      </c>
      <c r="G295" s="40"/>
      <c r="H295" s="40"/>
      <c r="I295" s="40"/>
      <c r="J295" s="40"/>
      <c r="K295" s="40"/>
      <c r="L295" s="41"/>
      <c r="N295" s="38" t="str">
        <f>IF(C295="","",VLOOKUP(C295,'Set-up'!$AF$35:$AG$64,2,FALSE))</f>
        <v/>
      </c>
      <c r="O295" s="38">
        <f t="shared" si="11"/>
        <v>0</v>
      </c>
    </row>
    <row r="296" spans="1:15" x14ac:dyDescent="0.25">
      <c r="A296" s="2"/>
      <c r="B296" s="2"/>
      <c r="C296" s="2"/>
      <c r="D296" s="2"/>
      <c r="E296" s="30"/>
      <c r="F296" s="45">
        <f t="shared" si="10"/>
        <v>0</v>
      </c>
      <c r="G296" s="40"/>
      <c r="H296" s="40"/>
      <c r="I296" s="40"/>
      <c r="J296" s="40"/>
      <c r="K296" s="40"/>
      <c r="L296" s="41"/>
      <c r="N296" s="38" t="str">
        <f>IF(C296="","",VLOOKUP(C296,'Set-up'!$AF$35:$AG$64,2,FALSE))</f>
        <v/>
      </c>
      <c r="O296" s="38">
        <f t="shared" si="11"/>
        <v>0</v>
      </c>
    </row>
    <row r="297" spans="1:15" x14ac:dyDescent="0.25">
      <c r="A297" s="2"/>
      <c r="B297" s="2"/>
      <c r="C297" s="2"/>
      <c r="D297" s="2"/>
      <c r="E297" s="30"/>
      <c r="F297" s="45">
        <f t="shared" si="10"/>
        <v>0</v>
      </c>
      <c r="G297" s="40"/>
      <c r="H297" s="40"/>
      <c r="I297" s="40"/>
      <c r="J297" s="40"/>
      <c r="K297" s="40"/>
      <c r="L297" s="41"/>
      <c r="N297" s="38" t="str">
        <f>IF(C297="","",VLOOKUP(C297,'Set-up'!$AF$35:$AG$64,2,FALSE))</f>
        <v/>
      </c>
      <c r="O297" s="38">
        <f t="shared" si="11"/>
        <v>0</v>
      </c>
    </row>
    <row r="298" spans="1:15" x14ac:dyDescent="0.25">
      <c r="A298" s="2"/>
      <c r="B298" s="2"/>
      <c r="C298" s="2"/>
      <c r="D298" s="2"/>
      <c r="E298" s="30"/>
      <c r="F298" s="45">
        <f t="shared" si="10"/>
        <v>0</v>
      </c>
      <c r="G298" s="40"/>
      <c r="H298" s="40"/>
      <c r="I298" s="40"/>
      <c r="J298" s="40"/>
      <c r="K298" s="40"/>
      <c r="L298" s="41"/>
      <c r="N298" s="38" t="str">
        <f>IF(C298="","",VLOOKUP(C298,'Set-up'!$AF$35:$AG$64,2,FALSE))</f>
        <v/>
      </c>
      <c r="O298" s="38">
        <f t="shared" si="11"/>
        <v>0</v>
      </c>
    </row>
    <row r="299" spans="1:15" x14ac:dyDescent="0.25">
      <c r="A299" s="2"/>
      <c r="B299" s="2"/>
      <c r="C299" s="2"/>
      <c r="D299" s="2"/>
      <c r="E299" s="30"/>
      <c r="F299" s="45">
        <f t="shared" si="10"/>
        <v>0</v>
      </c>
      <c r="G299" s="40"/>
      <c r="H299" s="40"/>
      <c r="I299" s="40"/>
      <c r="J299" s="40"/>
      <c r="K299" s="40"/>
      <c r="L299" s="41"/>
      <c r="N299" s="38" t="str">
        <f>IF(C299="","",VLOOKUP(C299,'Set-up'!$AF$35:$AG$64,2,FALSE))</f>
        <v/>
      </c>
      <c r="O299" s="38">
        <f t="shared" si="11"/>
        <v>0</v>
      </c>
    </row>
    <row r="300" spans="1:15" x14ac:dyDescent="0.25">
      <c r="A300" s="2"/>
      <c r="B300" s="2"/>
      <c r="C300" s="2"/>
      <c r="D300" s="2"/>
      <c r="E300" s="30"/>
      <c r="F300" s="45">
        <f t="shared" si="10"/>
        <v>0</v>
      </c>
      <c r="G300" s="40"/>
      <c r="H300" s="40"/>
      <c r="I300" s="40"/>
      <c r="J300" s="40"/>
      <c r="K300" s="40"/>
      <c r="L300" s="41"/>
      <c r="N300" s="38" t="str">
        <f>IF(C300="","",VLOOKUP(C300,'Set-up'!$AF$35:$AG$64,2,FALSE))</f>
        <v/>
      </c>
      <c r="O300" s="38">
        <f t="shared" si="11"/>
        <v>0</v>
      </c>
    </row>
    <row r="301" spans="1:15" x14ac:dyDescent="0.25">
      <c r="A301" s="2"/>
      <c r="B301" s="2"/>
      <c r="C301" s="2"/>
      <c r="D301" s="2"/>
      <c r="E301" s="30"/>
      <c r="F301" s="45">
        <f t="shared" si="10"/>
        <v>0</v>
      </c>
      <c r="G301" s="40"/>
      <c r="H301" s="40"/>
      <c r="I301" s="40"/>
      <c r="J301" s="40"/>
      <c r="K301" s="40"/>
      <c r="L301" s="41"/>
      <c r="N301" s="38" t="str">
        <f>IF(C301="","",VLOOKUP(C301,'Set-up'!$AF$35:$AG$64,2,FALSE))</f>
        <v/>
      </c>
      <c r="O301" s="38">
        <f t="shared" si="11"/>
        <v>0</v>
      </c>
    </row>
    <row r="302" spans="1:15" x14ac:dyDescent="0.25">
      <c r="A302" s="2"/>
      <c r="B302" s="2"/>
      <c r="C302" s="2"/>
      <c r="D302" s="2"/>
      <c r="E302" s="30"/>
      <c r="F302" s="45">
        <f t="shared" si="10"/>
        <v>0</v>
      </c>
      <c r="G302" s="40"/>
      <c r="H302" s="40"/>
      <c r="I302" s="40"/>
      <c r="J302" s="40"/>
      <c r="K302" s="40"/>
      <c r="L302" s="41"/>
      <c r="N302" s="38" t="str">
        <f>IF(C302="","",VLOOKUP(C302,'Set-up'!$AF$35:$AG$64,2,FALSE))</f>
        <v/>
      </c>
      <c r="O302" s="38">
        <f t="shared" si="11"/>
        <v>0</v>
      </c>
    </row>
    <row r="303" spans="1:15" x14ac:dyDescent="0.25">
      <c r="A303" s="2"/>
      <c r="B303" s="2"/>
      <c r="C303" s="2"/>
      <c r="D303" s="2"/>
      <c r="E303" s="30"/>
      <c r="F303" s="45">
        <f t="shared" si="10"/>
        <v>0</v>
      </c>
      <c r="G303" s="40"/>
      <c r="H303" s="40"/>
      <c r="I303" s="40"/>
      <c r="J303" s="40"/>
      <c r="K303" s="40"/>
      <c r="L303" s="41"/>
      <c r="N303" s="38" t="str">
        <f>IF(C303="","",VLOOKUP(C303,'Set-up'!$AF$35:$AG$64,2,FALSE))</f>
        <v/>
      </c>
      <c r="O303" s="38">
        <f t="shared" si="11"/>
        <v>0</v>
      </c>
    </row>
    <row r="304" spans="1:15" x14ac:dyDescent="0.25">
      <c r="A304" s="2"/>
      <c r="B304" s="2"/>
      <c r="C304" s="2"/>
      <c r="D304" s="2"/>
      <c r="E304" s="30"/>
      <c r="F304" s="45">
        <f t="shared" si="10"/>
        <v>0</v>
      </c>
      <c r="G304" s="40"/>
      <c r="H304" s="40"/>
      <c r="I304" s="40"/>
      <c r="J304" s="40"/>
      <c r="K304" s="40"/>
      <c r="L304" s="41"/>
      <c r="N304" s="38" t="str">
        <f>IF(C304="","",VLOOKUP(C304,'Set-up'!$AF$35:$AG$64,2,FALSE))</f>
        <v/>
      </c>
      <c r="O304" s="38">
        <f t="shared" si="11"/>
        <v>0</v>
      </c>
    </row>
    <row r="305" spans="1:15" x14ac:dyDescent="0.25">
      <c r="A305" s="2"/>
      <c r="B305" s="2"/>
      <c r="C305" s="2"/>
      <c r="D305" s="2"/>
      <c r="E305" s="30"/>
      <c r="F305" s="45">
        <f t="shared" si="10"/>
        <v>0</v>
      </c>
      <c r="G305" s="40"/>
      <c r="H305" s="40"/>
      <c r="I305" s="40"/>
      <c r="J305" s="40"/>
      <c r="K305" s="40"/>
      <c r="L305" s="41"/>
      <c r="N305" s="38" t="str">
        <f>IF(C305="","",VLOOKUP(C305,'Set-up'!$AF$35:$AG$64,2,FALSE))</f>
        <v/>
      </c>
      <c r="O305" s="38">
        <f t="shared" si="11"/>
        <v>0</v>
      </c>
    </row>
    <row r="306" spans="1:15" x14ac:dyDescent="0.25">
      <c r="A306" s="2"/>
      <c r="B306" s="2"/>
      <c r="C306" s="2"/>
      <c r="D306" s="2"/>
      <c r="E306" s="30"/>
      <c r="F306" s="45">
        <f t="shared" si="10"/>
        <v>0</v>
      </c>
      <c r="G306" s="40"/>
      <c r="H306" s="40"/>
      <c r="I306" s="40"/>
      <c r="J306" s="40"/>
      <c r="K306" s="40"/>
      <c r="L306" s="41"/>
      <c r="N306" s="38" t="str">
        <f>IF(C306="","",VLOOKUP(C306,'Set-up'!$AF$35:$AG$64,2,FALSE))</f>
        <v/>
      </c>
      <c r="O306" s="38">
        <f t="shared" si="11"/>
        <v>0</v>
      </c>
    </row>
    <row r="307" spans="1:15" x14ac:dyDescent="0.25">
      <c r="A307" s="2"/>
      <c r="B307" s="2"/>
      <c r="C307" s="2"/>
      <c r="D307" s="2"/>
      <c r="E307" s="30"/>
      <c r="F307" s="45">
        <f t="shared" si="10"/>
        <v>0</v>
      </c>
      <c r="G307" s="40"/>
      <c r="H307" s="40"/>
      <c r="I307" s="40"/>
      <c r="J307" s="40"/>
      <c r="K307" s="40"/>
      <c r="L307" s="41"/>
      <c r="N307" s="38" t="str">
        <f>IF(C307="","",VLOOKUP(C307,'Set-up'!$AF$35:$AG$64,2,FALSE))</f>
        <v/>
      </c>
      <c r="O307" s="38">
        <f t="shared" si="11"/>
        <v>0</v>
      </c>
    </row>
    <row r="308" spans="1:15" x14ac:dyDescent="0.25">
      <c r="A308" s="2"/>
      <c r="B308" s="2"/>
      <c r="C308" s="2"/>
      <c r="D308" s="2"/>
      <c r="E308" s="30"/>
      <c r="F308" s="45">
        <f t="shared" si="10"/>
        <v>0</v>
      </c>
      <c r="G308" s="40"/>
      <c r="H308" s="40"/>
      <c r="I308" s="40"/>
      <c r="J308" s="40"/>
      <c r="K308" s="40"/>
      <c r="L308" s="41"/>
      <c r="N308" s="38" t="str">
        <f>IF(C308="","",VLOOKUP(C308,'Set-up'!$AF$35:$AG$64,2,FALSE))</f>
        <v/>
      </c>
      <c r="O308" s="38">
        <f t="shared" si="11"/>
        <v>0</v>
      </c>
    </row>
    <row r="309" spans="1:15" x14ac:dyDescent="0.25">
      <c r="A309" s="2"/>
      <c r="B309" s="2"/>
      <c r="C309" s="2"/>
      <c r="D309" s="2"/>
      <c r="E309" s="30"/>
      <c r="F309" s="45">
        <f t="shared" si="10"/>
        <v>0</v>
      </c>
      <c r="G309" s="40"/>
      <c r="H309" s="40"/>
      <c r="I309" s="40"/>
      <c r="J309" s="40"/>
      <c r="K309" s="40"/>
      <c r="L309" s="41"/>
      <c r="N309" s="38" t="str">
        <f>IF(C309="","",VLOOKUP(C309,'Set-up'!$AF$35:$AG$64,2,FALSE))</f>
        <v/>
      </c>
      <c r="O309" s="38">
        <f t="shared" si="11"/>
        <v>0</v>
      </c>
    </row>
    <row r="310" spans="1:15" x14ac:dyDescent="0.25">
      <c r="A310" s="2"/>
      <c r="B310" s="2"/>
      <c r="C310" s="2"/>
      <c r="D310" s="2"/>
      <c r="E310" s="30"/>
      <c r="F310" s="45">
        <f t="shared" si="10"/>
        <v>0</v>
      </c>
      <c r="G310" s="40"/>
      <c r="H310" s="40"/>
      <c r="I310" s="40"/>
      <c r="J310" s="40"/>
      <c r="K310" s="40"/>
      <c r="L310" s="41"/>
      <c r="N310" s="38" t="str">
        <f>IF(C310="","",VLOOKUP(C310,'Set-up'!$AF$35:$AG$64,2,FALSE))</f>
        <v/>
      </c>
      <c r="O310" s="38">
        <f t="shared" si="11"/>
        <v>0</v>
      </c>
    </row>
    <row r="311" spans="1:15" x14ac:dyDescent="0.25">
      <c r="A311" s="2"/>
      <c r="B311" s="2"/>
      <c r="C311" s="2"/>
      <c r="D311" s="2"/>
      <c r="E311" s="30"/>
      <c r="F311" s="45">
        <f t="shared" si="10"/>
        <v>0</v>
      </c>
      <c r="G311" s="40"/>
      <c r="H311" s="40"/>
      <c r="I311" s="40"/>
      <c r="J311" s="40"/>
      <c r="K311" s="40"/>
      <c r="L311" s="41"/>
      <c r="N311" s="38" t="str">
        <f>IF(C311="","",VLOOKUP(C311,'Set-up'!$AF$35:$AG$64,2,FALSE))</f>
        <v/>
      </c>
      <c r="O311" s="38">
        <f t="shared" si="11"/>
        <v>0</v>
      </c>
    </row>
    <row r="312" spans="1:15" x14ac:dyDescent="0.25">
      <c r="A312" s="2"/>
      <c r="B312" s="2"/>
      <c r="C312" s="2"/>
      <c r="D312" s="2"/>
      <c r="E312" s="30"/>
      <c r="F312" s="45">
        <f t="shared" si="10"/>
        <v>0</v>
      </c>
      <c r="G312" s="40"/>
      <c r="H312" s="40"/>
      <c r="I312" s="40"/>
      <c r="J312" s="40"/>
      <c r="K312" s="40"/>
      <c r="L312" s="41"/>
      <c r="N312" s="38" t="str">
        <f>IF(C312="","",VLOOKUP(C312,'Set-up'!$AF$35:$AG$64,2,FALSE))</f>
        <v/>
      </c>
      <c r="O312" s="38">
        <f t="shared" si="11"/>
        <v>0</v>
      </c>
    </row>
    <row r="313" spans="1:15" x14ac:dyDescent="0.25">
      <c r="A313" s="2"/>
      <c r="B313" s="2"/>
      <c r="C313" s="2"/>
      <c r="D313" s="2"/>
      <c r="E313" s="30"/>
      <c r="F313" s="45">
        <f t="shared" si="10"/>
        <v>0</v>
      </c>
      <c r="G313" s="40"/>
      <c r="H313" s="40"/>
      <c r="I313" s="40"/>
      <c r="J313" s="40"/>
      <c r="K313" s="40"/>
      <c r="L313" s="41"/>
      <c r="N313" s="38" t="str">
        <f>IF(C313="","",VLOOKUP(C313,'Set-up'!$AF$35:$AG$64,2,FALSE))</f>
        <v/>
      </c>
      <c r="O313" s="38">
        <f t="shared" si="11"/>
        <v>0</v>
      </c>
    </row>
    <row r="314" spans="1:15" x14ac:dyDescent="0.25">
      <c r="A314" s="2"/>
      <c r="B314" s="2"/>
      <c r="C314" s="2"/>
      <c r="D314" s="2"/>
      <c r="E314" s="30"/>
      <c r="F314" s="45">
        <f t="shared" si="10"/>
        <v>0</v>
      </c>
      <c r="G314" s="40"/>
      <c r="H314" s="40"/>
      <c r="I314" s="40"/>
      <c r="J314" s="40"/>
      <c r="K314" s="40"/>
      <c r="L314" s="41"/>
      <c r="N314" s="38" t="str">
        <f>IF(C314="","",VLOOKUP(C314,'Set-up'!$AF$35:$AG$64,2,FALSE))</f>
        <v/>
      </c>
      <c r="O314" s="38">
        <f t="shared" si="11"/>
        <v>0</v>
      </c>
    </row>
    <row r="315" spans="1:15" x14ac:dyDescent="0.25">
      <c r="A315" s="2"/>
      <c r="B315" s="2"/>
      <c r="C315" s="2"/>
      <c r="D315" s="2"/>
      <c r="E315" s="30"/>
      <c r="F315" s="45">
        <f t="shared" si="10"/>
        <v>0</v>
      </c>
      <c r="G315" s="40"/>
      <c r="H315" s="40"/>
      <c r="I315" s="40"/>
      <c r="J315" s="40"/>
      <c r="K315" s="40"/>
      <c r="L315" s="41"/>
      <c r="N315" s="38" t="str">
        <f>IF(C315="","",VLOOKUP(C315,'Set-up'!$AF$35:$AG$64,2,FALSE))</f>
        <v/>
      </c>
      <c r="O315" s="38">
        <f t="shared" si="11"/>
        <v>0</v>
      </c>
    </row>
    <row r="316" spans="1:15" x14ac:dyDescent="0.25">
      <c r="A316" s="2"/>
      <c r="B316" s="2"/>
      <c r="C316" s="2"/>
      <c r="D316" s="2"/>
      <c r="E316" s="30"/>
      <c r="F316" s="45">
        <f t="shared" si="10"/>
        <v>0</v>
      </c>
      <c r="G316" s="40"/>
      <c r="H316" s="40"/>
      <c r="I316" s="40"/>
      <c r="J316" s="40"/>
      <c r="K316" s="40"/>
      <c r="L316" s="41"/>
      <c r="N316" s="38" t="str">
        <f>IF(C316="","",VLOOKUP(C316,'Set-up'!$AF$35:$AG$64,2,FALSE))</f>
        <v/>
      </c>
      <c r="O316" s="38">
        <f t="shared" si="11"/>
        <v>0</v>
      </c>
    </row>
    <row r="317" spans="1:15" x14ac:dyDescent="0.25">
      <c r="A317" s="2"/>
      <c r="B317" s="2"/>
      <c r="C317" s="2"/>
      <c r="D317" s="2"/>
      <c r="E317" s="30"/>
      <c r="F317" s="45">
        <f t="shared" si="10"/>
        <v>0</v>
      </c>
      <c r="G317" s="40"/>
      <c r="H317" s="40"/>
      <c r="I317" s="40"/>
      <c r="J317" s="40"/>
      <c r="K317" s="40"/>
      <c r="L317" s="41"/>
      <c r="N317" s="38" t="str">
        <f>IF(C317="","",VLOOKUP(C317,'Set-up'!$AF$35:$AG$64,2,FALSE))</f>
        <v/>
      </c>
      <c r="O317" s="38">
        <f t="shared" si="11"/>
        <v>0</v>
      </c>
    </row>
    <row r="318" spans="1:15" x14ac:dyDescent="0.25">
      <c r="A318" s="2"/>
      <c r="B318" s="2"/>
      <c r="C318" s="2"/>
      <c r="D318" s="2"/>
      <c r="E318" s="30"/>
      <c r="F318" s="45">
        <f t="shared" si="10"/>
        <v>0</v>
      </c>
      <c r="G318" s="40"/>
      <c r="H318" s="40"/>
      <c r="I318" s="40"/>
      <c r="J318" s="40"/>
      <c r="K318" s="40"/>
      <c r="L318" s="41"/>
      <c r="N318" s="38" t="str">
        <f>IF(C318="","",VLOOKUP(C318,'Set-up'!$AF$35:$AG$64,2,FALSE))</f>
        <v/>
      </c>
      <c r="O318" s="38">
        <f t="shared" si="11"/>
        <v>0</v>
      </c>
    </row>
    <row r="319" spans="1:15" x14ac:dyDescent="0.25">
      <c r="A319" s="2"/>
      <c r="B319" s="2"/>
      <c r="C319" s="2"/>
      <c r="D319" s="2"/>
      <c r="E319" s="30"/>
      <c r="F319" s="45">
        <f t="shared" si="10"/>
        <v>0</v>
      </c>
      <c r="G319" s="40"/>
      <c r="H319" s="40"/>
      <c r="I319" s="40"/>
      <c r="J319" s="40"/>
      <c r="K319" s="40"/>
      <c r="L319" s="41"/>
      <c r="N319" s="38" t="str">
        <f>IF(C319="","",VLOOKUP(C319,'Set-up'!$AF$35:$AG$64,2,FALSE))</f>
        <v/>
      </c>
      <c r="O319" s="38">
        <f t="shared" si="11"/>
        <v>0</v>
      </c>
    </row>
    <row r="320" spans="1:15" x14ac:dyDescent="0.25">
      <c r="A320" s="2"/>
      <c r="B320" s="2"/>
      <c r="C320" s="2"/>
      <c r="D320" s="2"/>
      <c r="E320" s="30"/>
      <c r="F320" s="45">
        <f t="shared" si="10"/>
        <v>0</v>
      </c>
      <c r="G320" s="40"/>
      <c r="H320" s="40"/>
      <c r="I320" s="40"/>
      <c r="J320" s="40"/>
      <c r="K320" s="40"/>
      <c r="L320" s="41"/>
      <c r="N320" s="38" t="str">
        <f>IF(C320="","",VLOOKUP(C320,'Set-up'!$AF$35:$AG$64,2,FALSE))</f>
        <v/>
      </c>
      <c r="O320" s="38">
        <f t="shared" si="11"/>
        <v>0</v>
      </c>
    </row>
    <row r="321" spans="1:15" x14ac:dyDescent="0.25">
      <c r="A321" s="2"/>
      <c r="B321" s="2"/>
      <c r="C321" s="2"/>
      <c r="D321" s="2"/>
      <c r="E321" s="30"/>
      <c r="F321" s="45">
        <f t="shared" si="10"/>
        <v>0</v>
      </c>
      <c r="G321" s="40"/>
      <c r="H321" s="40"/>
      <c r="I321" s="40"/>
      <c r="J321" s="40"/>
      <c r="K321" s="40"/>
      <c r="L321" s="41"/>
      <c r="N321" s="38" t="str">
        <f>IF(C321="","",VLOOKUP(C321,'Set-up'!$AF$35:$AG$64,2,FALSE))</f>
        <v/>
      </c>
      <c r="O321" s="38">
        <f t="shared" si="11"/>
        <v>0</v>
      </c>
    </row>
    <row r="322" spans="1:15" x14ac:dyDescent="0.25">
      <c r="A322" s="2"/>
      <c r="B322" s="2"/>
      <c r="C322" s="2"/>
      <c r="D322" s="2"/>
      <c r="E322" s="30"/>
      <c r="F322" s="45">
        <f t="shared" si="10"/>
        <v>0</v>
      </c>
      <c r="G322" s="40"/>
      <c r="H322" s="40"/>
      <c r="I322" s="40"/>
      <c r="J322" s="40"/>
      <c r="K322" s="40"/>
      <c r="L322" s="41"/>
      <c r="N322" s="38" t="str">
        <f>IF(C322="","",VLOOKUP(C322,'Set-up'!$AF$35:$AG$64,2,FALSE))</f>
        <v/>
      </c>
      <c r="O322" s="38">
        <f t="shared" si="11"/>
        <v>0</v>
      </c>
    </row>
    <row r="323" spans="1:15" x14ac:dyDescent="0.25">
      <c r="A323" s="2"/>
      <c r="B323" s="2"/>
      <c r="C323" s="2"/>
      <c r="D323" s="2"/>
      <c r="E323" s="30"/>
      <c r="F323" s="45">
        <f t="shared" si="10"/>
        <v>0</v>
      </c>
      <c r="G323" s="40"/>
      <c r="H323" s="40"/>
      <c r="I323" s="40"/>
      <c r="J323" s="40"/>
      <c r="K323" s="40"/>
      <c r="L323" s="41"/>
      <c r="N323" s="38" t="str">
        <f>IF(C323="","",VLOOKUP(C323,'Set-up'!$AF$35:$AG$64,2,FALSE))</f>
        <v/>
      </c>
      <c r="O323" s="38">
        <f t="shared" si="11"/>
        <v>0</v>
      </c>
    </row>
    <row r="324" spans="1:15" x14ac:dyDescent="0.25">
      <c r="A324" s="2"/>
      <c r="B324" s="2"/>
      <c r="C324" s="2"/>
      <c r="D324" s="2"/>
      <c r="E324" s="30"/>
      <c r="F324" s="45">
        <f t="shared" si="10"/>
        <v>0</v>
      </c>
      <c r="G324" s="40"/>
      <c r="H324" s="40"/>
      <c r="I324" s="40"/>
      <c r="J324" s="40"/>
      <c r="K324" s="40"/>
      <c r="L324" s="41"/>
      <c r="N324" s="38" t="str">
        <f>IF(C324="","",VLOOKUP(C324,'Set-up'!$AF$35:$AG$64,2,FALSE))</f>
        <v/>
      </c>
      <c r="O324" s="38">
        <f t="shared" si="11"/>
        <v>0</v>
      </c>
    </row>
    <row r="325" spans="1:15" x14ac:dyDescent="0.25">
      <c r="A325" s="2"/>
      <c r="B325" s="2"/>
      <c r="C325" s="2"/>
      <c r="D325" s="2"/>
      <c r="E325" s="30"/>
      <c r="F325" s="45">
        <f t="shared" si="10"/>
        <v>0</v>
      </c>
      <c r="G325" s="40"/>
      <c r="H325" s="40"/>
      <c r="I325" s="40"/>
      <c r="J325" s="40"/>
      <c r="K325" s="40"/>
      <c r="L325" s="41"/>
      <c r="N325" s="38" t="str">
        <f>IF(C325="","",VLOOKUP(C325,'Set-up'!$AF$35:$AG$64,2,FALSE))</f>
        <v/>
      </c>
      <c r="O325" s="38">
        <f t="shared" si="11"/>
        <v>0</v>
      </c>
    </row>
    <row r="326" spans="1:15" x14ac:dyDescent="0.25">
      <c r="A326" s="2"/>
      <c r="B326" s="2"/>
      <c r="C326" s="2"/>
      <c r="D326" s="2"/>
      <c r="E326" s="30"/>
      <c r="F326" s="45">
        <f t="shared" ref="F326:F389" si="12">SUM(G326:L326)</f>
        <v>0</v>
      </c>
      <c r="G326" s="40"/>
      <c r="H326" s="40"/>
      <c r="I326" s="40"/>
      <c r="J326" s="40"/>
      <c r="K326" s="40"/>
      <c r="L326" s="41"/>
      <c r="N326" s="38" t="str">
        <f>IF(C326="","",VLOOKUP(C326,'Set-up'!$AF$35:$AG$64,2,FALSE))</f>
        <v/>
      </c>
      <c r="O326" s="38">
        <f t="shared" si="11"/>
        <v>0</v>
      </c>
    </row>
    <row r="327" spans="1:15" x14ac:dyDescent="0.25">
      <c r="A327" s="2"/>
      <c r="B327" s="2"/>
      <c r="C327" s="2"/>
      <c r="D327" s="2"/>
      <c r="E327" s="30"/>
      <c r="F327" s="45">
        <f t="shared" si="12"/>
        <v>0</v>
      </c>
      <c r="G327" s="40"/>
      <c r="H327" s="40"/>
      <c r="I327" s="40"/>
      <c r="J327" s="40"/>
      <c r="K327" s="40"/>
      <c r="L327" s="41"/>
      <c r="N327" s="38" t="str">
        <f>IF(C327="","",VLOOKUP(C327,'Set-up'!$AF$35:$AG$64,2,FALSE))</f>
        <v/>
      </c>
      <c r="O327" s="38">
        <f t="shared" si="11"/>
        <v>0</v>
      </c>
    </row>
    <row r="328" spans="1:15" x14ac:dyDescent="0.25">
      <c r="A328" s="2"/>
      <c r="B328" s="2"/>
      <c r="C328" s="2"/>
      <c r="D328" s="2"/>
      <c r="E328" s="30"/>
      <c r="F328" s="45">
        <f t="shared" si="12"/>
        <v>0</v>
      </c>
      <c r="G328" s="40"/>
      <c r="H328" s="40"/>
      <c r="I328" s="40"/>
      <c r="J328" s="40"/>
      <c r="K328" s="40"/>
      <c r="L328" s="41"/>
      <c r="N328" s="38" t="str">
        <f>IF(C328="","",VLOOKUP(C328,'Set-up'!$AF$35:$AG$64,2,FALSE))</f>
        <v/>
      </c>
      <c r="O328" s="38">
        <f t="shared" si="11"/>
        <v>0</v>
      </c>
    </row>
    <row r="329" spans="1:15" x14ac:dyDescent="0.25">
      <c r="A329" s="2"/>
      <c r="B329" s="2"/>
      <c r="C329" s="2"/>
      <c r="D329" s="2"/>
      <c r="E329" s="30"/>
      <c r="F329" s="45">
        <f t="shared" si="12"/>
        <v>0</v>
      </c>
      <c r="G329" s="40"/>
      <c r="H329" s="40"/>
      <c r="I329" s="40"/>
      <c r="J329" s="40"/>
      <c r="K329" s="40"/>
      <c r="L329" s="41"/>
      <c r="N329" s="38" t="str">
        <f>IF(C329="","",VLOOKUP(C329,'Set-up'!$AF$35:$AG$64,2,FALSE))</f>
        <v/>
      </c>
      <c r="O329" s="38">
        <f t="shared" si="11"/>
        <v>0</v>
      </c>
    </row>
    <row r="330" spans="1:15" x14ac:dyDescent="0.25">
      <c r="A330" s="2"/>
      <c r="B330" s="2"/>
      <c r="C330" s="2"/>
      <c r="D330" s="2"/>
      <c r="E330" s="30"/>
      <c r="F330" s="45">
        <f t="shared" si="12"/>
        <v>0</v>
      </c>
      <c r="G330" s="40"/>
      <c r="H330" s="40"/>
      <c r="I330" s="40"/>
      <c r="J330" s="40"/>
      <c r="K330" s="40"/>
      <c r="L330" s="41"/>
      <c r="N330" s="38" t="str">
        <f>IF(C330="","",VLOOKUP(C330,'Set-up'!$AF$35:$AG$64,2,FALSE))</f>
        <v/>
      </c>
      <c r="O330" s="38">
        <f t="shared" si="11"/>
        <v>0</v>
      </c>
    </row>
    <row r="331" spans="1:15" x14ac:dyDescent="0.25">
      <c r="A331" s="2"/>
      <c r="B331" s="2"/>
      <c r="C331" s="2"/>
      <c r="D331" s="2"/>
      <c r="E331" s="30"/>
      <c r="F331" s="45">
        <f t="shared" si="12"/>
        <v>0</v>
      </c>
      <c r="G331" s="40"/>
      <c r="H331" s="40"/>
      <c r="I331" s="40"/>
      <c r="J331" s="40"/>
      <c r="K331" s="40"/>
      <c r="L331" s="41"/>
      <c r="N331" s="38" t="str">
        <f>IF(C331="","",VLOOKUP(C331,'Set-up'!$AF$35:$AG$64,2,FALSE))</f>
        <v/>
      </c>
      <c r="O331" s="38">
        <f t="shared" si="11"/>
        <v>0</v>
      </c>
    </row>
    <row r="332" spans="1:15" x14ac:dyDescent="0.25">
      <c r="A332" s="2"/>
      <c r="B332" s="2"/>
      <c r="C332" s="2"/>
      <c r="D332" s="2"/>
      <c r="E332" s="30"/>
      <c r="F332" s="45">
        <f t="shared" si="12"/>
        <v>0</v>
      </c>
      <c r="G332" s="40"/>
      <c r="H332" s="40"/>
      <c r="I332" s="40"/>
      <c r="J332" s="40"/>
      <c r="K332" s="40"/>
      <c r="L332" s="41"/>
      <c r="N332" s="38" t="str">
        <f>IF(C332="","",VLOOKUP(C332,'Set-up'!$AF$35:$AG$64,2,FALSE))</f>
        <v/>
      </c>
      <c r="O332" s="38">
        <f t="shared" si="11"/>
        <v>0</v>
      </c>
    </row>
    <row r="333" spans="1:15" x14ac:dyDescent="0.25">
      <c r="A333" s="2"/>
      <c r="B333" s="2"/>
      <c r="C333" s="2"/>
      <c r="D333" s="2"/>
      <c r="E333" s="30"/>
      <c r="F333" s="45">
        <f t="shared" si="12"/>
        <v>0</v>
      </c>
      <c r="G333" s="40"/>
      <c r="H333" s="40"/>
      <c r="I333" s="40"/>
      <c r="J333" s="40"/>
      <c r="K333" s="40"/>
      <c r="L333" s="41"/>
      <c r="N333" s="38" t="str">
        <f>IF(C333="","",VLOOKUP(C333,'Set-up'!$AF$35:$AG$64,2,FALSE))</f>
        <v/>
      </c>
      <c r="O333" s="38">
        <f t="shared" si="11"/>
        <v>0</v>
      </c>
    </row>
    <row r="334" spans="1:15" x14ac:dyDescent="0.25">
      <c r="A334" s="2"/>
      <c r="B334" s="2"/>
      <c r="C334" s="2"/>
      <c r="D334" s="2"/>
      <c r="E334" s="30"/>
      <c r="F334" s="45">
        <f t="shared" si="12"/>
        <v>0</v>
      </c>
      <c r="G334" s="40"/>
      <c r="H334" s="40"/>
      <c r="I334" s="40"/>
      <c r="J334" s="40"/>
      <c r="K334" s="40"/>
      <c r="L334" s="41"/>
      <c r="N334" s="38" t="str">
        <f>IF(C334="","",VLOOKUP(C334,'Set-up'!$AF$35:$AG$64,2,FALSE))</f>
        <v/>
      </c>
      <c r="O334" s="38">
        <f t="shared" si="11"/>
        <v>0</v>
      </c>
    </row>
    <row r="335" spans="1:15" x14ac:dyDescent="0.25">
      <c r="A335" s="2"/>
      <c r="B335" s="2"/>
      <c r="C335" s="2"/>
      <c r="D335" s="2"/>
      <c r="E335" s="30"/>
      <c r="F335" s="45">
        <f t="shared" si="12"/>
        <v>0</v>
      </c>
      <c r="G335" s="40"/>
      <c r="H335" s="40"/>
      <c r="I335" s="40"/>
      <c r="J335" s="40"/>
      <c r="K335" s="40"/>
      <c r="L335" s="41"/>
      <c r="N335" s="38" t="str">
        <f>IF(C335="","",VLOOKUP(C335,'Set-up'!$AF$35:$AG$64,2,FALSE))</f>
        <v/>
      </c>
      <c r="O335" s="38">
        <f t="shared" si="11"/>
        <v>0</v>
      </c>
    </row>
    <row r="336" spans="1:15" x14ac:dyDescent="0.25">
      <c r="A336" s="2"/>
      <c r="B336" s="2"/>
      <c r="C336" s="2"/>
      <c r="D336" s="2"/>
      <c r="E336" s="30"/>
      <c r="F336" s="45">
        <f t="shared" si="12"/>
        <v>0</v>
      </c>
      <c r="G336" s="40"/>
      <c r="H336" s="40"/>
      <c r="I336" s="40"/>
      <c r="J336" s="40"/>
      <c r="K336" s="40"/>
      <c r="L336" s="41"/>
      <c r="N336" s="38" t="str">
        <f>IF(C336="","",VLOOKUP(C336,'Set-up'!$AF$35:$AG$64,2,FALSE))</f>
        <v/>
      </c>
      <c r="O336" s="38">
        <f t="shared" si="11"/>
        <v>0</v>
      </c>
    </row>
    <row r="337" spans="1:15" x14ac:dyDescent="0.25">
      <c r="A337" s="2"/>
      <c r="B337" s="2"/>
      <c r="C337" s="2"/>
      <c r="D337" s="2"/>
      <c r="E337" s="30"/>
      <c r="F337" s="45">
        <f t="shared" si="12"/>
        <v>0</v>
      </c>
      <c r="G337" s="40"/>
      <c r="H337" s="40"/>
      <c r="I337" s="40"/>
      <c r="J337" s="40"/>
      <c r="K337" s="40"/>
      <c r="L337" s="41"/>
      <c r="N337" s="38" t="str">
        <f>IF(C337="","",VLOOKUP(C337,'Set-up'!$AF$35:$AG$64,2,FALSE))</f>
        <v/>
      </c>
      <c r="O337" s="38">
        <f t="shared" si="11"/>
        <v>0</v>
      </c>
    </row>
    <row r="338" spans="1:15" x14ac:dyDescent="0.25">
      <c r="A338" s="2"/>
      <c r="B338" s="2"/>
      <c r="C338" s="2"/>
      <c r="D338" s="2"/>
      <c r="E338" s="30"/>
      <c r="F338" s="45">
        <f t="shared" si="12"/>
        <v>0</v>
      </c>
      <c r="G338" s="40"/>
      <c r="H338" s="40"/>
      <c r="I338" s="40"/>
      <c r="J338" s="40"/>
      <c r="K338" s="40"/>
      <c r="L338" s="41"/>
      <c r="N338" s="38" t="str">
        <f>IF(C338="","",VLOOKUP(C338,'Set-up'!$AF$35:$AG$64,2,FALSE))</f>
        <v/>
      </c>
      <c r="O338" s="38">
        <f t="shared" ref="O338:O401" si="13">IF(C338="",0,1)</f>
        <v>0</v>
      </c>
    </row>
    <row r="339" spans="1:15" x14ac:dyDescent="0.25">
      <c r="A339" s="2"/>
      <c r="B339" s="2"/>
      <c r="C339" s="2"/>
      <c r="D339" s="2"/>
      <c r="E339" s="30"/>
      <c r="F339" s="45">
        <f t="shared" si="12"/>
        <v>0</v>
      </c>
      <c r="G339" s="40"/>
      <c r="H339" s="40"/>
      <c r="I339" s="40"/>
      <c r="J339" s="40"/>
      <c r="K339" s="40"/>
      <c r="L339" s="41"/>
      <c r="N339" s="38" t="str">
        <f>IF(C339="","",VLOOKUP(C339,'Set-up'!$AF$35:$AG$64,2,FALSE))</f>
        <v/>
      </c>
      <c r="O339" s="38">
        <f t="shared" si="13"/>
        <v>0</v>
      </c>
    </row>
    <row r="340" spans="1:15" x14ac:dyDescent="0.25">
      <c r="A340" s="2"/>
      <c r="B340" s="2"/>
      <c r="C340" s="2"/>
      <c r="D340" s="2"/>
      <c r="E340" s="30"/>
      <c r="F340" s="45">
        <f t="shared" si="12"/>
        <v>0</v>
      </c>
      <c r="G340" s="40"/>
      <c r="H340" s="40"/>
      <c r="I340" s="40"/>
      <c r="J340" s="40"/>
      <c r="K340" s="40"/>
      <c r="L340" s="41"/>
      <c r="N340" s="38" t="str">
        <f>IF(C340="","",VLOOKUP(C340,'Set-up'!$AF$35:$AG$64,2,FALSE))</f>
        <v/>
      </c>
      <c r="O340" s="38">
        <f t="shared" si="13"/>
        <v>0</v>
      </c>
    </row>
    <row r="341" spans="1:15" x14ac:dyDescent="0.25">
      <c r="A341" s="2"/>
      <c r="B341" s="2"/>
      <c r="C341" s="2"/>
      <c r="D341" s="2"/>
      <c r="E341" s="30"/>
      <c r="F341" s="45">
        <f t="shared" si="12"/>
        <v>0</v>
      </c>
      <c r="G341" s="40"/>
      <c r="H341" s="40"/>
      <c r="I341" s="40"/>
      <c r="J341" s="40"/>
      <c r="K341" s="40"/>
      <c r="L341" s="41"/>
      <c r="N341" s="38" t="str">
        <f>IF(C341="","",VLOOKUP(C341,'Set-up'!$AF$35:$AG$64,2,FALSE))</f>
        <v/>
      </c>
      <c r="O341" s="38">
        <f t="shared" si="13"/>
        <v>0</v>
      </c>
    </row>
    <row r="342" spans="1:15" x14ac:dyDescent="0.25">
      <c r="A342" s="2"/>
      <c r="B342" s="2"/>
      <c r="C342" s="2"/>
      <c r="D342" s="2"/>
      <c r="E342" s="30"/>
      <c r="F342" s="45">
        <f t="shared" si="12"/>
        <v>0</v>
      </c>
      <c r="G342" s="40"/>
      <c r="H342" s="40"/>
      <c r="I342" s="40"/>
      <c r="J342" s="40"/>
      <c r="K342" s="40"/>
      <c r="L342" s="41"/>
      <c r="N342" s="38" t="str">
        <f>IF(C342="","",VLOOKUP(C342,'Set-up'!$AF$35:$AG$64,2,FALSE))</f>
        <v/>
      </c>
      <c r="O342" s="38">
        <f t="shared" si="13"/>
        <v>0</v>
      </c>
    </row>
    <row r="343" spans="1:15" x14ac:dyDescent="0.25">
      <c r="A343" s="2"/>
      <c r="B343" s="2"/>
      <c r="C343" s="2"/>
      <c r="D343" s="2"/>
      <c r="E343" s="30"/>
      <c r="F343" s="45">
        <f t="shared" si="12"/>
        <v>0</v>
      </c>
      <c r="G343" s="40"/>
      <c r="H343" s="40"/>
      <c r="I343" s="40"/>
      <c r="J343" s="40"/>
      <c r="K343" s="40"/>
      <c r="L343" s="41"/>
      <c r="N343" s="38" t="str">
        <f>IF(C343="","",VLOOKUP(C343,'Set-up'!$AF$35:$AG$64,2,FALSE))</f>
        <v/>
      </c>
      <c r="O343" s="38">
        <f t="shared" si="13"/>
        <v>0</v>
      </c>
    </row>
    <row r="344" spans="1:15" x14ac:dyDescent="0.25">
      <c r="A344" s="2"/>
      <c r="B344" s="2"/>
      <c r="C344" s="2"/>
      <c r="D344" s="2"/>
      <c r="E344" s="30"/>
      <c r="F344" s="45">
        <f t="shared" si="12"/>
        <v>0</v>
      </c>
      <c r="G344" s="40"/>
      <c r="H344" s="40"/>
      <c r="I344" s="40"/>
      <c r="J344" s="40"/>
      <c r="K344" s="40"/>
      <c r="L344" s="41"/>
      <c r="N344" s="38" t="str">
        <f>IF(C344="","",VLOOKUP(C344,'Set-up'!$AF$35:$AG$64,2,FALSE))</f>
        <v/>
      </c>
      <c r="O344" s="38">
        <f t="shared" si="13"/>
        <v>0</v>
      </c>
    </row>
    <row r="345" spans="1:15" x14ac:dyDescent="0.25">
      <c r="A345" s="2"/>
      <c r="B345" s="2"/>
      <c r="C345" s="2"/>
      <c r="D345" s="2"/>
      <c r="E345" s="30"/>
      <c r="F345" s="45">
        <f t="shared" si="12"/>
        <v>0</v>
      </c>
      <c r="G345" s="40"/>
      <c r="H345" s="40"/>
      <c r="I345" s="40"/>
      <c r="J345" s="40"/>
      <c r="K345" s="40"/>
      <c r="L345" s="41"/>
      <c r="N345" s="38" t="str">
        <f>IF(C345="","",VLOOKUP(C345,'Set-up'!$AF$35:$AG$64,2,FALSE))</f>
        <v/>
      </c>
      <c r="O345" s="38">
        <f t="shared" si="13"/>
        <v>0</v>
      </c>
    </row>
    <row r="346" spans="1:15" x14ac:dyDescent="0.25">
      <c r="A346" s="2"/>
      <c r="B346" s="2"/>
      <c r="C346" s="2"/>
      <c r="D346" s="2"/>
      <c r="E346" s="30"/>
      <c r="F346" s="45">
        <f t="shared" si="12"/>
        <v>0</v>
      </c>
      <c r="G346" s="40"/>
      <c r="H346" s="40"/>
      <c r="I346" s="40"/>
      <c r="J346" s="40"/>
      <c r="K346" s="40"/>
      <c r="L346" s="41"/>
      <c r="N346" s="38" t="str">
        <f>IF(C346="","",VLOOKUP(C346,'Set-up'!$AF$35:$AG$64,2,FALSE))</f>
        <v/>
      </c>
      <c r="O346" s="38">
        <f t="shared" si="13"/>
        <v>0</v>
      </c>
    </row>
    <row r="347" spans="1:15" x14ac:dyDescent="0.25">
      <c r="A347" s="2"/>
      <c r="B347" s="2"/>
      <c r="C347" s="2"/>
      <c r="D347" s="2"/>
      <c r="E347" s="30"/>
      <c r="F347" s="45">
        <f t="shared" si="12"/>
        <v>0</v>
      </c>
      <c r="G347" s="40"/>
      <c r="H347" s="40"/>
      <c r="I347" s="40"/>
      <c r="J347" s="40"/>
      <c r="K347" s="40"/>
      <c r="L347" s="41"/>
      <c r="N347" s="38" t="str">
        <f>IF(C347="","",VLOOKUP(C347,'Set-up'!$AF$35:$AG$64,2,FALSE))</f>
        <v/>
      </c>
      <c r="O347" s="38">
        <f t="shared" si="13"/>
        <v>0</v>
      </c>
    </row>
    <row r="348" spans="1:15" x14ac:dyDescent="0.25">
      <c r="A348" s="2"/>
      <c r="B348" s="2"/>
      <c r="C348" s="2"/>
      <c r="D348" s="2"/>
      <c r="E348" s="30"/>
      <c r="F348" s="45">
        <f t="shared" si="12"/>
        <v>0</v>
      </c>
      <c r="G348" s="40"/>
      <c r="H348" s="40"/>
      <c r="I348" s="40"/>
      <c r="J348" s="40"/>
      <c r="K348" s="40"/>
      <c r="L348" s="41"/>
      <c r="N348" s="38" t="str">
        <f>IF(C348="","",VLOOKUP(C348,'Set-up'!$AF$35:$AG$64,2,FALSE))</f>
        <v/>
      </c>
      <c r="O348" s="38">
        <f t="shared" si="13"/>
        <v>0</v>
      </c>
    </row>
    <row r="349" spans="1:15" x14ac:dyDescent="0.25">
      <c r="A349" s="2"/>
      <c r="B349" s="2"/>
      <c r="C349" s="2"/>
      <c r="D349" s="2"/>
      <c r="E349" s="30"/>
      <c r="F349" s="45">
        <f t="shared" si="12"/>
        <v>0</v>
      </c>
      <c r="G349" s="40"/>
      <c r="H349" s="40"/>
      <c r="I349" s="40"/>
      <c r="J349" s="40"/>
      <c r="K349" s="40"/>
      <c r="L349" s="41"/>
      <c r="N349" s="38" t="str">
        <f>IF(C349="","",VLOOKUP(C349,'Set-up'!$AF$35:$AG$64,2,FALSE))</f>
        <v/>
      </c>
      <c r="O349" s="38">
        <f t="shared" si="13"/>
        <v>0</v>
      </c>
    </row>
    <row r="350" spans="1:15" x14ac:dyDescent="0.25">
      <c r="A350" s="2"/>
      <c r="B350" s="2"/>
      <c r="C350" s="2"/>
      <c r="D350" s="2"/>
      <c r="E350" s="30"/>
      <c r="F350" s="45">
        <f t="shared" si="12"/>
        <v>0</v>
      </c>
      <c r="G350" s="40"/>
      <c r="H350" s="40"/>
      <c r="I350" s="40"/>
      <c r="J350" s="40"/>
      <c r="K350" s="40"/>
      <c r="L350" s="41"/>
      <c r="N350" s="38" t="str">
        <f>IF(C350="","",VLOOKUP(C350,'Set-up'!$AF$35:$AG$64,2,FALSE))</f>
        <v/>
      </c>
      <c r="O350" s="38">
        <f t="shared" si="13"/>
        <v>0</v>
      </c>
    </row>
    <row r="351" spans="1:15" x14ac:dyDescent="0.25">
      <c r="A351" s="2"/>
      <c r="B351" s="2"/>
      <c r="C351" s="2"/>
      <c r="D351" s="2"/>
      <c r="E351" s="30"/>
      <c r="F351" s="45">
        <f t="shared" si="12"/>
        <v>0</v>
      </c>
      <c r="G351" s="40"/>
      <c r="H351" s="40"/>
      <c r="I351" s="40"/>
      <c r="J351" s="40"/>
      <c r="K351" s="40"/>
      <c r="L351" s="41"/>
      <c r="N351" s="38" t="str">
        <f>IF(C351="","",VLOOKUP(C351,'Set-up'!$AF$35:$AG$64,2,FALSE))</f>
        <v/>
      </c>
      <c r="O351" s="38">
        <f t="shared" si="13"/>
        <v>0</v>
      </c>
    </row>
    <row r="352" spans="1:15" x14ac:dyDescent="0.25">
      <c r="A352" s="2"/>
      <c r="B352" s="2"/>
      <c r="C352" s="2"/>
      <c r="D352" s="2"/>
      <c r="E352" s="30"/>
      <c r="F352" s="45">
        <f t="shared" si="12"/>
        <v>0</v>
      </c>
      <c r="G352" s="40"/>
      <c r="H352" s="40"/>
      <c r="I352" s="40"/>
      <c r="J352" s="40"/>
      <c r="K352" s="40"/>
      <c r="L352" s="41"/>
      <c r="N352" s="38" t="str">
        <f>IF(C352="","",VLOOKUP(C352,'Set-up'!$AF$35:$AG$64,2,FALSE))</f>
        <v/>
      </c>
      <c r="O352" s="38">
        <f t="shared" si="13"/>
        <v>0</v>
      </c>
    </row>
    <row r="353" spans="1:15" x14ac:dyDescent="0.25">
      <c r="A353" s="2"/>
      <c r="B353" s="2"/>
      <c r="C353" s="2"/>
      <c r="D353" s="2"/>
      <c r="E353" s="30"/>
      <c r="F353" s="45">
        <f t="shared" si="12"/>
        <v>0</v>
      </c>
      <c r="G353" s="40"/>
      <c r="H353" s="40"/>
      <c r="I353" s="40"/>
      <c r="J353" s="40"/>
      <c r="K353" s="40"/>
      <c r="L353" s="41"/>
      <c r="N353" s="38" t="str">
        <f>IF(C353="","",VLOOKUP(C353,'Set-up'!$AF$35:$AG$64,2,FALSE))</f>
        <v/>
      </c>
      <c r="O353" s="38">
        <f t="shared" si="13"/>
        <v>0</v>
      </c>
    </row>
    <row r="354" spans="1:15" x14ac:dyDescent="0.25">
      <c r="A354" s="2"/>
      <c r="B354" s="2"/>
      <c r="C354" s="2"/>
      <c r="D354" s="2"/>
      <c r="E354" s="30"/>
      <c r="F354" s="45">
        <f t="shared" si="12"/>
        <v>0</v>
      </c>
      <c r="G354" s="40"/>
      <c r="H354" s="40"/>
      <c r="I354" s="40"/>
      <c r="J354" s="40"/>
      <c r="K354" s="40"/>
      <c r="L354" s="41"/>
      <c r="N354" s="38" t="str">
        <f>IF(C354="","",VLOOKUP(C354,'Set-up'!$AF$35:$AG$64,2,FALSE))</f>
        <v/>
      </c>
      <c r="O354" s="38">
        <f t="shared" si="13"/>
        <v>0</v>
      </c>
    </row>
    <row r="355" spans="1:15" x14ac:dyDescent="0.25">
      <c r="A355" s="2"/>
      <c r="B355" s="2"/>
      <c r="C355" s="2"/>
      <c r="D355" s="2"/>
      <c r="E355" s="30"/>
      <c r="F355" s="45">
        <f t="shared" si="12"/>
        <v>0</v>
      </c>
      <c r="G355" s="40"/>
      <c r="H355" s="40"/>
      <c r="I355" s="40"/>
      <c r="J355" s="40"/>
      <c r="K355" s="40"/>
      <c r="L355" s="41"/>
      <c r="N355" s="38" t="str">
        <f>IF(C355="","",VLOOKUP(C355,'Set-up'!$AF$35:$AG$64,2,FALSE))</f>
        <v/>
      </c>
      <c r="O355" s="38">
        <f t="shared" si="13"/>
        <v>0</v>
      </c>
    </row>
    <row r="356" spans="1:15" x14ac:dyDescent="0.25">
      <c r="A356" s="2"/>
      <c r="B356" s="2"/>
      <c r="C356" s="2"/>
      <c r="D356" s="2"/>
      <c r="E356" s="30"/>
      <c r="F356" s="45">
        <f t="shared" si="12"/>
        <v>0</v>
      </c>
      <c r="G356" s="40"/>
      <c r="H356" s="40"/>
      <c r="I356" s="40"/>
      <c r="J356" s="40"/>
      <c r="K356" s="40"/>
      <c r="L356" s="41"/>
      <c r="N356" s="38" t="str">
        <f>IF(C356="","",VLOOKUP(C356,'Set-up'!$AF$35:$AG$64,2,FALSE))</f>
        <v/>
      </c>
      <c r="O356" s="38">
        <f t="shared" si="13"/>
        <v>0</v>
      </c>
    </row>
    <row r="357" spans="1:15" x14ac:dyDescent="0.25">
      <c r="A357" s="2"/>
      <c r="B357" s="2"/>
      <c r="C357" s="2"/>
      <c r="D357" s="2"/>
      <c r="E357" s="30"/>
      <c r="F357" s="45">
        <f t="shared" si="12"/>
        <v>0</v>
      </c>
      <c r="G357" s="40"/>
      <c r="H357" s="40"/>
      <c r="I357" s="40"/>
      <c r="J357" s="40"/>
      <c r="K357" s="40"/>
      <c r="L357" s="41"/>
      <c r="N357" s="38" t="str">
        <f>IF(C357="","",VLOOKUP(C357,'Set-up'!$AF$35:$AG$64,2,FALSE))</f>
        <v/>
      </c>
      <c r="O357" s="38">
        <f t="shared" si="13"/>
        <v>0</v>
      </c>
    </row>
    <row r="358" spans="1:15" x14ac:dyDescent="0.25">
      <c r="A358" s="2"/>
      <c r="B358" s="2"/>
      <c r="C358" s="2"/>
      <c r="D358" s="2"/>
      <c r="E358" s="30"/>
      <c r="F358" s="45">
        <f t="shared" si="12"/>
        <v>0</v>
      </c>
      <c r="G358" s="40"/>
      <c r="H358" s="40"/>
      <c r="I358" s="40"/>
      <c r="J358" s="40"/>
      <c r="K358" s="40"/>
      <c r="L358" s="41"/>
      <c r="N358" s="38" t="str">
        <f>IF(C358="","",VLOOKUP(C358,'Set-up'!$AF$35:$AG$64,2,FALSE))</f>
        <v/>
      </c>
      <c r="O358" s="38">
        <f t="shared" si="13"/>
        <v>0</v>
      </c>
    </row>
    <row r="359" spans="1:15" x14ac:dyDescent="0.25">
      <c r="A359" s="2"/>
      <c r="B359" s="2"/>
      <c r="C359" s="2"/>
      <c r="D359" s="2"/>
      <c r="E359" s="30"/>
      <c r="F359" s="45">
        <f t="shared" si="12"/>
        <v>0</v>
      </c>
      <c r="G359" s="40"/>
      <c r="H359" s="40"/>
      <c r="I359" s="40"/>
      <c r="J359" s="40"/>
      <c r="K359" s="40"/>
      <c r="L359" s="41"/>
      <c r="N359" s="38" t="str">
        <f>IF(C359="","",VLOOKUP(C359,'Set-up'!$AF$35:$AG$64,2,FALSE))</f>
        <v/>
      </c>
      <c r="O359" s="38">
        <f t="shared" si="13"/>
        <v>0</v>
      </c>
    </row>
    <row r="360" spans="1:15" x14ac:dyDescent="0.25">
      <c r="A360" s="2"/>
      <c r="B360" s="2"/>
      <c r="C360" s="2"/>
      <c r="D360" s="2"/>
      <c r="E360" s="30"/>
      <c r="F360" s="45">
        <f t="shared" si="12"/>
        <v>0</v>
      </c>
      <c r="G360" s="40"/>
      <c r="H360" s="40"/>
      <c r="I360" s="40"/>
      <c r="J360" s="40"/>
      <c r="K360" s="40"/>
      <c r="L360" s="41"/>
      <c r="N360" s="38" t="str">
        <f>IF(C360="","",VLOOKUP(C360,'Set-up'!$AF$35:$AG$64,2,FALSE))</f>
        <v/>
      </c>
      <c r="O360" s="38">
        <f t="shared" si="13"/>
        <v>0</v>
      </c>
    </row>
    <row r="361" spans="1:15" x14ac:dyDescent="0.25">
      <c r="A361" s="2"/>
      <c r="B361" s="2"/>
      <c r="C361" s="2"/>
      <c r="D361" s="2"/>
      <c r="E361" s="30"/>
      <c r="F361" s="45">
        <f t="shared" si="12"/>
        <v>0</v>
      </c>
      <c r="G361" s="40"/>
      <c r="H361" s="40"/>
      <c r="I361" s="40"/>
      <c r="J361" s="40"/>
      <c r="K361" s="40"/>
      <c r="L361" s="41"/>
      <c r="N361" s="38" t="str">
        <f>IF(C361="","",VLOOKUP(C361,'Set-up'!$AF$35:$AG$64,2,FALSE))</f>
        <v/>
      </c>
      <c r="O361" s="38">
        <f t="shared" si="13"/>
        <v>0</v>
      </c>
    </row>
    <row r="362" spans="1:15" x14ac:dyDescent="0.25">
      <c r="A362" s="2"/>
      <c r="B362" s="2"/>
      <c r="C362" s="2"/>
      <c r="D362" s="2"/>
      <c r="E362" s="30"/>
      <c r="F362" s="45">
        <f t="shared" si="12"/>
        <v>0</v>
      </c>
      <c r="G362" s="40"/>
      <c r="H362" s="40"/>
      <c r="I362" s="40"/>
      <c r="J362" s="40"/>
      <c r="K362" s="40"/>
      <c r="L362" s="41"/>
      <c r="N362" s="38" t="str">
        <f>IF(C362="","",VLOOKUP(C362,'Set-up'!$AF$35:$AG$64,2,FALSE))</f>
        <v/>
      </c>
      <c r="O362" s="38">
        <f t="shared" si="13"/>
        <v>0</v>
      </c>
    </row>
    <row r="363" spans="1:15" x14ac:dyDescent="0.25">
      <c r="A363" s="2"/>
      <c r="B363" s="2"/>
      <c r="C363" s="2"/>
      <c r="D363" s="2"/>
      <c r="E363" s="30"/>
      <c r="F363" s="45">
        <f t="shared" si="12"/>
        <v>0</v>
      </c>
      <c r="G363" s="40"/>
      <c r="H363" s="40"/>
      <c r="I363" s="40"/>
      <c r="J363" s="40"/>
      <c r="K363" s="40"/>
      <c r="L363" s="41"/>
      <c r="N363" s="38" t="str">
        <f>IF(C363="","",VLOOKUP(C363,'Set-up'!$AF$35:$AG$64,2,FALSE))</f>
        <v/>
      </c>
      <c r="O363" s="38">
        <f t="shared" si="13"/>
        <v>0</v>
      </c>
    </row>
    <row r="364" spans="1:15" x14ac:dyDescent="0.25">
      <c r="A364" s="2"/>
      <c r="B364" s="2"/>
      <c r="C364" s="2"/>
      <c r="D364" s="2"/>
      <c r="E364" s="30"/>
      <c r="F364" s="45">
        <f t="shared" si="12"/>
        <v>0</v>
      </c>
      <c r="G364" s="40"/>
      <c r="H364" s="40"/>
      <c r="I364" s="40"/>
      <c r="J364" s="40"/>
      <c r="K364" s="40"/>
      <c r="L364" s="41"/>
      <c r="N364" s="38" t="str">
        <f>IF(C364="","",VLOOKUP(C364,'Set-up'!$AF$35:$AG$64,2,FALSE))</f>
        <v/>
      </c>
      <c r="O364" s="38">
        <f t="shared" si="13"/>
        <v>0</v>
      </c>
    </row>
    <row r="365" spans="1:15" x14ac:dyDescent="0.25">
      <c r="A365" s="2"/>
      <c r="B365" s="2"/>
      <c r="C365" s="2"/>
      <c r="D365" s="2"/>
      <c r="E365" s="30"/>
      <c r="F365" s="45">
        <f t="shared" si="12"/>
        <v>0</v>
      </c>
      <c r="G365" s="40"/>
      <c r="H365" s="40"/>
      <c r="I365" s="40"/>
      <c r="J365" s="40"/>
      <c r="K365" s="40"/>
      <c r="L365" s="41"/>
      <c r="N365" s="38" t="str">
        <f>IF(C365="","",VLOOKUP(C365,'Set-up'!$AF$35:$AG$64,2,FALSE))</f>
        <v/>
      </c>
      <c r="O365" s="38">
        <f t="shared" si="13"/>
        <v>0</v>
      </c>
    </row>
    <row r="366" spans="1:15" x14ac:dyDescent="0.25">
      <c r="A366" s="2"/>
      <c r="B366" s="2"/>
      <c r="C366" s="2"/>
      <c r="D366" s="2"/>
      <c r="E366" s="30"/>
      <c r="F366" s="45">
        <f t="shared" si="12"/>
        <v>0</v>
      </c>
      <c r="G366" s="40"/>
      <c r="H366" s="40"/>
      <c r="I366" s="40"/>
      <c r="J366" s="40"/>
      <c r="K366" s="40"/>
      <c r="L366" s="41"/>
      <c r="N366" s="38" t="str">
        <f>IF(C366="","",VLOOKUP(C366,'Set-up'!$AF$35:$AG$64,2,FALSE))</f>
        <v/>
      </c>
      <c r="O366" s="38">
        <f t="shared" si="13"/>
        <v>0</v>
      </c>
    </row>
    <row r="367" spans="1:15" x14ac:dyDescent="0.25">
      <c r="A367" s="2"/>
      <c r="B367" s="2"/>
      <c r="C367" s="2"/>
      <c r="D367" s="2"/>
      <c r="E367" s="30"/>
      <c r="F367" s="45">
        <f t="shared" si="12"/>
        <v>0</v>
      </c>
      <c r="G367" s="40"/>
      <c r="H367" s="40"/>
      <c r="I367" s="40"/>
      <c r="J367" s="40"/>
      <c r="K367" s="40"/>
      <c r="L367" s="41"/>
      <c r="N367" s="38" t="str">
        <f>IF(C367="","",VLOOKUP(C367,'Set-up'!$AF$35:$AG$64,2,FALSE))</f>
        <v/>
      </c>
      <c r="O367" s="38">
        <f t="shared" si="13"/>
        <v>0</v>
      </c>
    </row>
    <row r="368" spans="1:15" x14ac:dyDescent="0.25">
      <c r="A368" s="2"/>
      <c r="B368" s="2"/>
      <c r="C368" s="2"/>
      <c r="D368" s="2"/>
      <c r="E368" s="30"/>
      <c r="F368" s="45">
        <f t="shared" si="12"/>
        <v>0</v>
      </c>
      <c r="G368" s="40"/>
      <c r="H368" s="40"/>
      <c r="I368" s="40"/>
      <c r="J368" s="40"/>
      <c r="K368" s="40"/>
      <c r="L368" s="41"/>
      <c r="N368" s="38" t="str">
        <f>IF(C368="","",VLOOKUP(C368,'Set-up'!$AF$35:$AG$64,2,FALSE))</f>
        <v/>
      </c>
      <c r="O368" s="38">
        <f t="shared" si="13"/>
        <v>0</v>
      </c>
    </row>
    <row r="369" spans="1:15" x14ac:dyDescent="0.25">
      <c r="A369" s="2"/>
      <c r="B369" s="2"/>
      <c r="C369" s="2"/>
      <c r="D369" s="2"/>
      <c r="E369" s="30"/>
      <c r="F369" s="45">
        <f t="shared" si="12"/>
        <v>0</v>
      </c>
      <c r="G369" s="40"/>
      <c r="H369" s="40"/>
      <c r="I369" s="40"/>
      <c r="J369" s="40"/>
      <c r="K369" s="40"/>
      <c r="L369" s="41"/>
      <c r="N369" s="38" t="str">
        <f>IF(C369="","",VLOOKUP(C369,'Set-up'!$AF$35:$AG$64,2,FALSE))</f>
        <v/>
      </c>
      <c r="O369" s="38">
        <f t="shared" si="13"/>
        <v>0</v>
      </c>
    </row>
    <row r="370" spans="1:15" x14ac:dyDescent="0.25">
      <c r="A370" s="2"/>
      <c r="B370" s="2"/>
      <c r="C370" s="2"/>
      <c r="D370" s="2"/>
      <c r="E370" s="30"/>
      <c r="F370" s="45">
        <f t="shared" si="12"/>
        <v>0</v>
      </c>
      <c r="G370" s="40"/>
      <c r="H370" s="40"/>
      <c r="I370" s="40"/>
      <c r="J370" s="40"/>
      <c r="K370" s="40"/>
      <c r="L370" s="41"/>
      <c r="N370" s="38" t="str">
        <f>IF(C370="","",VLOOKUP(C370,'Set-up'!$AF$35:$AG$64,2,FALSE))</f>
        <v/>
      </c>
      <c r="O370" s="38">
        <f t="shared" si="13"/>
        <v>0</v>
      </c>
    </row>
    <row r="371" spans="1:15" x14ac:dyDescent="0.25">
      <c r="A371" s="2"/>
      <c r="B371" s="2"/>
      <c r="C371" s="2"/>
      <c r="D371" s="2"/>
      <c r="E371" s="30"/>
      <c r="F371" s="45">
        <f t="shared" si="12"/>
        <v>0</v>
      </c>
      <c r="G371" s="40"/>
      <c r="H371" s="40"/>
      <c r="I371" s="40"/>
      <c r="J371" s="40"/>
      <c r="K371" s="40"/>
      <c r="L371" s="41"/>
      <c r="N371" s="38" t="str">
        <f>IF(C371="","",VLOOKUP(C371,'Set-up'!$AF$35:$AG$64,2,FALSE))</f>
        <v/>
      </c>
      <c r="O371" s="38">
        <f t="shared" si="13"/>
        <v>0</v>
      </c>
    </row>
    <row r="372" spans="1:15" x14ac:dyDescent="0.25">
      <c r="A372" s="2"/>
      <c r="B372" s="2"/>
      <c r="C372" s="2"/>
      <c r="D372" s="2"/>
      <c r="E372" s="30"/>
      <c r="F372" s="45">
        <f t="shared" si="12"/>
        <v>0</v>
      </c>
      <c r="G372" s="40"/>
      <c r="H372" s="40"/>
      <c r="I372" s="40"/>
      <c r="J372" s="40"/>
      <c r="K372" s="40"/>
      <c r="L372" s="41"/>
      <c r="N372" s="38" t="str">
        <f>IF(C372="","",VLOOKUP(C372,'Set-up'!$AF$35:$AG$64,2,FALSE))</f>
        <v/>
      </c>
      <c r="O372" s="38">
        <f t="shared" si="13"/>
        <v>0</v>
      </c>
    </row>
    <row r="373" spans="1:15" x14ac:dyDescent="0.25">
      <c r="A373" s="2"/>
      <c r="B373" s="2"/>
      <c r="C373" s="2"/>
      <c r="D373" s="2"/>
      <c r="E373" s="30"/>
      <c r="F373" s="45">
        <f t="shared" si="12"/>
        <v>0</v>
      </c>
      <c r="G373" s="40"/>
      <c r="H373" s="40"/>
      <c r="I373" s="40"/>
      <c r="J373" s="40"/>
      <c r="K373" s="40"/>
      <c r="L373" s="41"/>
      <c r="N373" s="38" t="str">
        <f>IF(C373="","",VLOOKUP(C373,'Set-up'!$AF$35:$AG$64,2,FALSE))</f>
        <v/>
      </c>
      <c r="O373" s="38">
        <f t="shared" si="13"/>
        <v>0</v>
      </c>
    </row>
    <row r="374" spans="1:15" x14ac:dyDescent="0.25">
      <c r="A374" s="2"/>
      <c r="B374" s="2"/>
      <c r="C374" s="2"/>
      <c r="D374" s="2"/>
      <c r="E374" s="30"/>
      <c r="F374" s="45">
        <f t="shared" si="12"/>
        <v>0</v>
      </c>
      <c r="G374" s="40"/>
      <c r="H374" s="40"/>
      <c r="I374" s="40"/>
      <c r="J374" s="40"/>
      <c r="K374" s="40"/>
      <c r="L374" s="41"/>
      <c r="N374" s="38" t="str">
        <f>IF(C374="","",VLOOKUP(C374,'Set-up'!$AF$35:$AG$64,2,FALSE))</f>
        <v/>
      </c>
      <c r="O374" s="38">
        <f t="shared" si="13"/>
        <v>0</v>
      </c>
    </row>
    <row r="375" spans="1:15" x14ac:dyDescent="0.25">
      <c r="A375" s="2"/>
      <c r="B375" s="2"/>
      <c r="C375" s="2"/>
      <c r="D375" s="2"/>
      <c r="E375" s="30"/>
      <c r="F375" s="45">
        <f t="shared" si="12"/>
        <v>0</v>
      </c>
      <c r="G375" s="40"/>
      <c r="H375" s="40"/>
      <c r="I375" s="40"/>
      <c r="J375" s="40"/>
      <c r="K375" s="40"/>
      <c r="L375" s="41"/>
      <c r="N375" s="38" t="str">
        <f>IF(C375="","",VLOOKUP(C375,'Set-up'!$AF$35:$AG$64,2,FALSE))</f>
        <v/>
      </c>
      <c r="O375" s="38">
        <f t="shared" si="13"/>
        <v>0</v>
      </c>
    </row>
    <row r="376" spans="1:15" x14ac:dyDescent="0.25">
      <c r="A376" s="2"/>
      <c r="B376" s="2"/>
      <c r="C376" s="2"/>
      <c r="D376" s="2"/>
      <c r="E376" s="30"/>
      <c r="F376" s="45">
        <f t="shared" si="12"/>
        <v>0</v>
      </c>
      <c r="G376" s="40"/>
      <c r="H376" s="40"/>
      <c r="I376" s="40"/>
      <c r="J376" s="40"/>
      <c r="K376" s="40"/>
      <c r="L376" s="41"/>
      <c r="N376" s="38" t="str">
        <f>IF(C376="","",VLOOKUP(C376,'Set-up'!$AF$35:$AG$64,2,FALSE))</f>
        <v/>
      </c>
      <c r="O376" s="38">
        <f t="shared" si="13"/>
        <v>0</v>
      </c>
    </row>
    <row r="377" spans="1:15" x14ac:dyDescent="0.25">
      <c r="A377" s="2"/>
      <c r="B377" s="2"/>
      <c r="C377" s="2"/>
      <c r="D377" s="2"/>
      <c r="E377" s="30"/>
      <c r="F377" s="45">
        <f t="shared" si="12"/>
        <v>0</v>
      </c>
      <c r="G377" s="40"/>
      <c r="H377" s="40"/>
      <c r="I377" s="40"/>
      <c r="J377" s="40"/>
      <c r="K377" s="40"/>
      <c r="L377" s="41"/>
      <c r="N377" s="38" t="str">
        <f>IF(C377="","",VLOOKUP(C377,'Set-up'!$AF$35:$AG$64,2,FALSE))</f>
        <v/>
      </c>
      <c r="O377" s="38">
        <f t="shared" si="13"/>
        <v>0</v>
      </c>
    </row>
    <row r="378" spans="1:15" x14ac:dyDescent="0.25">
      <c r="A378" s="2"/>
      <c r="B378" s="2"/>
      <c r="C378" s="2"/>
      <c r="D378" s="2"/>
      <c r="E378" s="30"/>
      <c r="F378" s="45">
        <f t="shared" si="12"/>
        <v>0</v>
      </c>
      <c r="G378" s="40"/>
      <c r="H378" s="40"/>
      <c r="I378" s="40"/>
      <c r="J378" s="40"/>
      <c r="K378" s="40"/>
      <c r="L378" s="41"/>
      <c r="N378" s="38" t="str">
        <f>IF(C378="","",VLOOKUP(C378,'Set-up'!$AF$35:$AG$64,2,FALSE))</f>
        <v/>
      </c>
      <c r="O378" s="38">
        <f t="shared" si="13"/>
        <v>0</v>
      </c>
    </row>
    <row r="379" spans="1:15" x14ac:dyDescent="0.25">
      <c r="A379" s="2"/>
      <c r="B379" s="2"/>
      <c r="C379" s="2"/>
      <c r="D379" s="2"/>
      <c r="E379" s="30"/>
      <c r="F379" s="45">
        <f t="shared" si="12"/>
        <v>0</v>
      </c>
      <c r="G379" s="40"/>
      <c r="H379" s="40"/>
      <c r="I379" s="40"/>
      <c r="J379" s="40"/>
      <c r="K379" s="40"/>
      <c r="L379" s="41"/>
      <c r="N379" s="38" t="str">
        <f>IF(C379="","",VLOOKUP(C379,'Set-up'!$AF$35:$AG$64,2,FALSE))</f>
        <v/>
      </c>
      <c r="O379" s="38">
        <f t="shared" si="13"/>
        <v>0</v>
      </c>
    </row>
    <row r="380" spans="1:15" x14ac:dyDescent="0.25">
      <c r="A380" s="2"/>
      <c r="B380" s="2"/>
      <c r="C380" s="2"/>
      <c r="D380" s="2"/>
      <c r="E380" s="30"/>
      <c r="F380" s="45">
        <f t="shared" si="12"/>
        <v>0</v>
      </c>
      <c r="G380" s="40"/>
      <c r="H380" s="40"/>
      <c r="I380" s="40"/>
      <c r="J380" s="40"/>
      <c r="K380" s="40"/>
      <c r="L380" s="41"/>
      <c r="N380" s="38" t="str">
        <f>IF(C380="","",VLOOKUP(C380,'Set-up'!$AF$35:$AG$64,2,FALSE))</f>
        <v/>
      </c>
      <c r="O380" s="38">
        <f t="shared" si="13"/>
        <v>0</v>
      </c>
    </row>
    <row r="381" spans="1:15" x14ac:dyDescent="0.25">
      <c r="A381" s="2"/>
      <c r="B381" s="2"/>
      <c r="C381" s="2"/>
      <c r="D381" s="2"/>
      <c r="E381" s="30"/>
      <c r="F381" s="45">
        <f t="shared" si="12"/>
        <v>0</v>
      </c>
      <c r="G381" s="40"/>
      <c r="H381" s="40"/>
      <c r="I381" s="40"/>
      <c r="J381" s="40"/>
      <c r="K381" s="40"/>
      <c r="L381" s="41"/>
      <c r="N381" s="38" t="str">
        <f>IF(C381="","",VLOOKUP(C381,'Set-up'!$AF$35:$AG$64,2,FALSE))</f>
        <v/>
      </c>
      <c r="O381" s="38">
        <f t="shared" si="13"/>
        <v>0</v>
      </c>
    </row>
    <row r="382" spans="1:15" x14ac:dyDescent="0.25">
      <c r="A382" s="2"/>
      <c r="B382" s="2"/>
      <c r="C382" s="2"/>
      <c r="D382" s="2"/>
      <c r="E382" s="30"/>
      <c r="F382" s="45">
        <f t="shared" si="12"/>
        <v>0</v>
      </c>
      <c r="G382" s="40"/>
      <c r="H382" s="40"/>
      <c r="I382" s="40"/>
      <c r="J382" s="40"/>
      <c r="K382" s="40"/>
      <c r="L382" s="41"/>
      <c r="N382" s="38" t="str">
        <f>IF(C382="","",VLOOKUP(C382,'Set-up'!$AF$35:$AG$64,2,FALSE))</f>
        <v/>
      </c>
      <c r="O382" s="38">
        <f t="shared" si="13"/>
        <v>0</v>
      </c>
    </row>
    <row r="383" spans="1:15" x14ac:dyDescent="0.25">
      <c r="A383" s="2"/>
      <c r="B383" s="2"/>
      <c r="C383" s="2"/>
      <c r="D383" s="2"/>
      <c r="E383" s="30"/>
      <c r="F383" s="45">
        <f t="shared" si="12"/>
        <v>0</v>
      </c>
      <c r="G383" s="40"/>
      <c r="H383" s="40"/>
      <c r="I383" s="40"/>
      <c r="J383" s="40"/>
      <c r="K383" s="40"/>
      <c r="L383" s="41"/>
      <c r="N383" s="38" t="str">
        <f>IF(C383="","",VLOOKUP(C383,'Set-up'!$AF$35:$AG$64,2,FALSE))</f>
        <v/>
      </c>
      <c r="O383" s="38">
        <f t="shared" si="13"/>
        <v>0</v>
      </c>
    </row>
    <row r="384" spans="1:15" x14ac:dyDescent="0.25">
      <c r="A384" s="2"/>
      <c r="B384" s="2"/>
      <c r="C384" s="2"/>
      <c r="D384" s="2"/>
      <c r="E384" s="30"/>
      <c r="F384" s="45">
        <f t="shared" si="12"/>
        <v>0</v>
      </c>
      <c r="G384" s="40"/>
      <c r="H384" s="40"/>
      <c r="I384" s="40"/>
      <c r="J384" s="40"/>
      <c r="K384" s="40"/>
      <c r="L384" s="41"/>
      <c r="N384" s="38" t="str">
        <f>IF(C384="","",VLOOKUP(C384,'Set-up'!$AF$35:$AG$64,2,FALSE))</f>
        <v/>
      </c>
      <c r="O384" s="38">
        <f t="shared" si="13"/>
        <v>0</v>
      </c>
    </row>
    <row r="385" spans="1:15" x14ac:dyDescent="0.25">
      <c r="A385" s="2"/>
      <c r="B385" s="2"/>
      <c r="C385" s="2"/>
      <c r="D385" s="2"/>
      <c r="E385" s="30"/>
      <c r="F385" s="45">
        <f t="shared" si="12"/>
        <v>0</v>
      </c>
      <c r="G385" s="40"/>
      <c r="H385" s="40"/>
      <c r="I385" s="40"/>
      <c r="J385" s="40"/>
      <c r="K385" s="40"/>
      <c r="L385" s="41"/>
      <c r="N385" s="38" t="str">
        <f>IF(C385="","",VLOOKUP(C385,'Set-up'!$AF$35:$AG$64,2,FALSE))</f>
        <v/>
      </c>
      <c r="O385" s="38">
        <f t="shared" si="13"/>
        <v>0</v>
      </c>
    </row>
    <row r="386" spans="1:15" x14ac:dyDescent="0.25">
      <c r="A386" s="2"/>
      <c r="B386" s="2"/>
      <c r="C386" s="2"/>
      <c r="D386" s="2"/>
      <c r="E386" s="30"/>
      <c r="F386" s="45">
        <f t="shared" si="12"/>
        <v>0</v>
      </c>
      <c r="G386" s="40"/>
      <c r="H386" s="40"/>
      <c r="I386" s="40"/>
      <c r="J386" s="40"/>
      <c r="K386" s="40"/>
      <c r="L386" s="41"/>
      <c r="N386" s="38" t="str">
        <f>IF(C386="","",VLOOKUP(C386,'Set-up'!$AF$35:$AG$64,2,FALSE))</f>
        <v/>
      </c>
      <c r="O386" s="38">
        <f t="shared" si="13"/>
        <v>0</v>
      </c>
    </row>
    <row r="387" spans="1:15" x14ac:dyDescent="0.25">
      <c r="A387" s="2"/>
      <c r="B387" s="2"/>
      <c r="C387" s="2"/>
      <c r="D387" s="2"/>
      <c r="E387" s="30"/>
      <c r="F387" s="45">
        <f t="shared" si="12"/>
        <v>0</v>
      </c>
      <c r="G387" s="40"/>
      <c r="H387" s="40"/>
      <c r="I387" s="40"/>
      <c r="J387" s="40"/>
      <c r="K387" s="40"/>
      <c r="L387" s="41"/>
      <c r="N387" s="38" t="str">
        <f>IF(C387="","",VLOOKUP(C387,'Set-up'!$AF$35:$AG$64,2,FALSE))</f>
        <v/>
      </c>
      <c r="O387" s="38">
        <f t="shared" si="13"/>
        <v>0</v>
      </c>
    </row>
    <row r="388" spans="1:15" x14ac:dyDescent="0.25">
      <c r="A388" s="2"/>
      <c r="B388" s="2"/>
      <c r="C388" s="2"/>
      <c r="D388" s="2"/>
      <c r="E388" s="30"/>
      <c r="F388" s="45">
        <f t="shared" si="12"/>
        <v>0</v>
      </c>
      <c r="G388" s="40"/>
      <c r="H388" s="40"/>
      <c r="I388" s="40"/>
      <c r="J388" s="40"/>
      <c r="K388" s="40"/>
      <c r="L388" s="41"/>
      <c r="N388" s="38" t="str">
        <f>IF(C388="","",VLOOKUP(C388,'Set-up'!$AF$35:$AG$64,2,FALSE))</f>
        <v/>
      </c>
      <c r="O388" s="38">
        <f t="shared" si="13"/>
        <v>0</v>
      </c>
    </row>
    <row r="389" spans="1:15" x14ac:dyDescent="0.25">
      <c r="A389" s="2"/>
      <c r="B389" s="2"/>
      <c r="C389" s="2"/>
      <c r="D389" s="2"/>
      <c r="E389" s="30"/>
      <c r="F389" s="45">
        <f t="shared" si="12"/>
        <v>0</v>
      </c>
      <c r="G389" s="40"/>
      <c r="H389" s="40"/>
      <c r="I389" s="40"/>
      <c r="J389" s="40"/>
      <c r="K389" s="40"/>
      <c r="L389" s="41"/>
      <c r="N389" s="38" t="str">
        <f>IF(C389="","",VLOOKUP(C389,'Set-up'!$AF$35:$AG$64,2,FALSE))</f>
        <v/>
      </c>
      <c r="O389" s="38">
        <f t="shared" si="13"/>
        <v>0</v>
      </c>
    </row>
    <row r="390" spans="1:15" x14ac:dyDescent="0.25">
      <c r="A390" s="2"/>
      <c r="B390" s="2"/>
      <c r="C390" s="2"/>
      <c r="D390" s="2"/>
      <c r="E390" s="30"/>
      <c r="F390" s="45">
        <f t="shared" ref="F390:F453" si="14">SUM(G390:L390)</f>
        <v>0</v>
      </c>
      <c r="G390" s="40"/>
      <c r="H390" s="40"/>
      <c r="I390" s="40"/>
      <c r="J390" s="40"/>
      <c r="K390" s="40"/>
      <c r="L390" s="41"/>
      <c r="N390" s="38" t="str">
        <f>IF(C390="","",VLOOKUP(C390,'Set-up'!$AF$35:$AG$64,2,FALSE))</f>
        <v/>
      </c>
      <c r="O390" s="38">
        <f t="shared" si="13"/>
        <v>0</v>
      </c>
    </row>
    <row r="391" spans="1:15" x14ac:dyDescent="0.25">
      <c r="A391" s="2"/>
      <c r="B391" s="2"/>
      <c r="C391" s="2"/>
      <c r="D391" s="2"/>
      <c r="E391" s="30"/>
      <c r="F391" s="45">
        <f t="shared" si="14"/>
        <v>0</v>
      </c>
      <c r="G391" s="40"/>
      <c r="H391" s="40"/>
      <c r="I391" s="40"/>
      <c r="J391" s="40"/>
      <c r="K391" s="40"/>
      <c r="L391" s="41"/>
      <c r="N391" s="38" t="str">
        <f>IF(C391="","",VLOOKUP(C391,'Set-up'!$AF$35:$AG$64,2,FALSE))</f>
        <v/>
      </c>
      <c r="O391" s="38">
        <f t="shared" si="13"/>
        <v>0</v>
      </c>
    </row>
    <row r="392" spans="1:15" x14ac:dyDescent="0.25">
      <c r="A392" s="2"/>
      <c r="B392" s="2"/>
      <c r="C392" s="2"/>
      <c r="D392" s="2"/>
      <c r="E392" s="30"/>
      <c r="F392" s="45">
        <f t="shared" si="14"/>
        <v>0</v>
      </c>
      <c r="G392" s="40"/>
      <c r="H392" s="40"/>
      <c r="I392" s="40"/>
      <c r="J392" s="40"/>
      <c r="K392" s="40"/>
      <c r="L392" s="41"/>
      <c r="N392" s="38" t="str">
        <f>IF(C392="","",VLOOKUP(C392,'Set-up'!$AF$35:$AG$64,2,FALSE))</f>
        <v/>
      </c>
      <c r="O392" s="38">
        <f t="shared" si="13"/>
        <v>0</v>
      </c>
    </row>
    <row r="393" spans="1:15" x14ac:dyDescent="0.25">
      <c r="A393" s="2"/>
      <c r="B393" s="2"/>
      <c r="C393" s="2"/>
      <c r="D393" s="2"/>
      <c r="E393" s="30"/>
      <c r="F393" s="45">
        <f t="shared" si="14"/>
        <v>0</v>
      </c>
      <c r="G393" s="40"/>
      <c r="H393" s="40"/>
      <c r="I393" s="40"/>
      <c r="J393" s="40"/>
      <c r="K393" s="40"/>
      <c r="L393" s="41"/>
      <c r="N393" s="38" t="str">
        <f>IF(C393="","",VLOOKUP(C393,'Set-up'!$AF$35:$AG$64,2,FALSE))</f>
        <v/>
      </c>
      <c r="O393" s="38">
        <f t="shared" si="13"/>
        <v>0</v>
      </c>
    </row>
    <row r="394" spans="1:15" x14ac:dyDescent="0.25">
      <c r="A394" s="2"/>
      <c r="B394" s="2"/>
      <c r="C394" s="2"/>
      <c r="D394" s="2"/>
      <c r="E394" s="30"/>
      <c r="F394" s="45">
        <f t="shared" si="14"/>
        <v>0</v>
      </c>
      <c r="G394" s="40"/>
      <c r="H394" s="40"/>
      <c r="I394" s="40"/>
      <c r="J394" s="40"/>
      <c r="K394" s="40"/>
      <c r="L394" s="41"/>
      <c r="N394" s="38" t="str">
        <f>IF(C394="","",VLOOKUP(C394,'Set-up'!$AF$35:$AG$64,2,FALSE))</f>
        <v/>
      </c>
      <c r="O394" s="38">
        <f t="shared" si="13"/>
        <v>0</v>
      </c>
    </row>
    <row r="395" spans="1:15" x14ac:dyDescent="0.25">
      <c r="A395" s="2"/>
      <c r="B395" s="2"/>
      <c r="C395" s="2"/>
      <c r="D395" s="2"/>
      <c r="E395" s="30"/>
      <c r="F395" s="45">
        <f t="shared" si="14"/>
        <v>0</v>
      </c>
      <c r="G395" s="40"/>
      <c r="H395" s="40"/>
      <c r="I395" s="40"/>
      <c r="J395" s="40"/>
      <c r="K395" s="40"/>
      <c r="L395" s="41"/>
      <c r="N395" s="38" t="str">
        <f>IF(C395="","",VLOOKUP(C395,'Set-up'!$AF$35:$AG$64,2,FALSE))</f>
        <v/>
      </c>
      <c r="O395" s="38">
        <f t="shared" si="13"/>
        <v>0</v>
      </c>
    </row>
    <row r="396" spans="1:15" x14ac:dyDescent="0.25">
      <c r="A396" s="2"/>
      <c r="B396" s="2"/>
      <c r="C396" s="2"/>
      <c r="D396" s="2"/>
      <c r="E396" s="30"/>
      <c r="F396" s="45">
        <f t="shared" si="14"/>
        <v>0</v>
      </c>
      <c r="G396" s="40"/>
      <c r="H396" s="40"/>
      <c r="I396" s="40"/>
      <c r="J396" s="40"/>
      <c r="K396" s="40"/>
      <c r="L396" s="41"/>
      <c r="N396" s="38" t="str">
        <f>IF(C396="","",VLOOKUP(C396,'Set-up'!$AF$35:$AG$64,2,FALSE))</f>
        <v/>
      </c>
      <c r="O396" s="38">
        <f t="shared" si="13"/>
        <v>0</v>
      </c>
    </row>
    <row r="397" spans="1:15" x14ac:dyDescent="0.25">
      <c r="A397" s="2"/>
      <c r="B397" s="2"/>
      <c r="C397" s="2"/>
      <c r="D397" s="2"/>
      <c r="E397" s="30"/>
      <c r="F397" s="45">
        <f t="shared" si="14"/>
        <v>0</v>
      </c>
      <c r="G397" s="40"/>
      <c r="H397" s="40"/>
      <c r="I397" s="40"/>
      <c r="J397" s="40"/>
      <c r="K397" s="40"/>
      <c r="L397" s="41"/>
      <c r="N397" s="38" t="str">
        <f>IF(C397="","",VLOOKUP(C397,'Set-up'!$AF$35:$AG$64,2,FALSE))</f>
        <v/>
      </c>
      <c r="O397" s="38">
        <f t="shared" si="13"/>
        <v>0</v>
      </c>
    </row>
    <row r="398" spans="1:15" x14ac:dyDescent="0.25">
      <c r="A398" s="2"/>
      <c r="B398" s="2"/>
      <c r="C398" s="2"/>
      <c r="D398" s="2"/>
      <c r="E398" s="30"/>
      <c r="F398" s="45">
        <f t="shared" si="14"/>
        <v>0</v>
      </c>
      <c r="G398" s="40"/>
      <c r="H398" s="40"/>
      <c r="I398" s="40"/>
      <c r="J398" s="40"/>
      <c r="K398" s="40"/>
      <c r="L398" s="41"/>
      <c r="N398" s="38" t="str">
        <f>IF(C398="","",VLOOKUP(C398,'Set-up'!$AF$35:$AG$64,2,FALSE))</f>
        <v/>
      </c>
      <c r="O398" s="38">
        <f t="shared" si="13"/>
        <v>0</v>
      </c>
    </row>
    <row r="399" spans="1:15" x14ac:dyDescent="0.25">
      <c r="A399" s="2"/>
      <c r="B399" s="2"/>
      <c r="C399" s="2"/>
      <c r="D399" s="2"/>
      <c r="E399" s="30"/>
      <c r="F399" s="45">
        <f t="shared" si="14"/>
        <v>0</v>
      </c>
      <c r="G399" s="40"/>
      <c r="H399" s="40"/>
      <c r="I399" s="40"/>
      <c r="J399" s="40"/>
      <c r="K399" s="40"/>
      <c r="L399" s="41"/>
      <c r="N399" s="38" t="str">
        <f>IF(C399="","",VLOOKUP(C399,'Set-up'!$AF$35:$AG$64,2,FALSE))</f>
        <v/>
      </c>
      <c r="O399" s="38">
        <f t="shared" si="13"/>
        <v>0</v>
      </c>
    </row>
    <row r="400" spans="1:15" x14ac:dyDescent="0.25">
      <c r="A400" s="2"/>
      <c r="B400" s="2"/>
      <c r="C400" s="2"/>
      <c r="D400" s="2"/>
      <c r="E400" s="30"/>
      <c r="F400" s="45">
        <f t="shared" si="14"/>
        <v>0</v>
      </c>
      <c r="G400" s="40"/>
      <c r="H400" s="40"/>
      <c r="I400" s="40"/>
      <c r="J400" s="40"/>
      <c r="K400" s="40"/>
      <c r="L400" s="41"/>
      <c r="N400" s="38" t="str">
        <f>IF(C400="","",VLOOKUP(C400,'Set-up'!$AF$35:$AG$64,2,FALSE))</f>
        <v/>
      </c>
      <c r="O400" s="38">
        <f t="shared" si="13"/>
        <v>0</v>
      </c>
    </row>
    <row r="401" spans="1:15" x14ac:dyDescent="0.25">
      <c r="A401" s="2"/>
      <c r="B401" s="2"/>
      <c r="C401" s="2"/>
      <c r="D401" s="2"/>
      <c r="E401" s="30"/>
      <c r="F401" s="45">
        <f t="shared" si="14"/>
        <v>0</v>
      </c>
      <c r="G401" s="40"/>
      <c r="H401" s="40"/>
      <c r="I401" s="40"/>
      <c r="J401" s="40"/>
      <c r="K401" s="40"/>
      <c r="L401" s="41"/>
      <c r="N401" s="38" t="str">
        <f>IF(C401="","",VLOOKUP(C401,'Set-up'!$AF$35:$AG$64,2,FALSE))</f>
        <v/>
      </c>
      <c r="O401" s="38">
        <f t="shared" si="13"/>
        <v>0</v>
      </c>
    </row>
    <row r="402" spans="1:15" x14ac:dyDescent="0.25">
      <c r="A402" s="2"/>
      <c r="B402" s="2"/>
      <c r="C402" s="2"/>
      <c r="D402" s="2"/>
      <c r="E402" s="30"/>
      <c r="F402" s="45">
        <f t="shared" si="14"/>
        <v>0</v>
      </c>
      <c r="G402" s="40"/>
      <c r="H402" s="40"/>
      <c r="I402" s="40"/>
      <c r="J402" s="40"/>
      <c r="K402" s="40"/>
      <c r="L402" s="41"/>
      <c r="N402" s="38" t="str">
        <f>IF(C402="","",VLOOKUP(C402,'Set-up'!$AF$35:$AG$64,2,FALSE))</f>
        <v/>
      </c>
      <c r="O402" s="38">
        <f t="shared" ref="O402:O465" si="15">IF(C402="",0,1)</f>
        <v>0</v>
      </c>
    </row>
    <row r="403" spans="1:15" x14ac:dyDescent="0.25">
      <c r="A403" s="2"/>
      <c r="B403" s="2"/>
      <c r="C403" s="2"/>
      <c r="D403" s="2"/>
      <c r="E403" s="30"/>
      <c r="F403" s="45">
        <f t="shared" si="14"/>
        <v>0</v>
      </c>
      <c r="G403" s="40"/>
      <c r="H403" s="40"/>
      <c r="I403" s="40"/>
      <c r="J403" s="40"/>
      <c r="K403" s="40"/>
      <c r="L403" s="41"/>
      <c r="N403" s="38" t="str">
        <f>IF(C403="","",VLOOKUP(C403,'Set-up'!$AF$35:$AG$64,2,FALSE))</f>
        <v/>
      </c>
      <c r="O403" s="38">
        <f t="shared" si="15"/>
        <v>0</v>
      </c>
    </row>
    <row r="404" spans="1:15" x14ac:dyDescent="0.25">
      <c r="A404" s="2"/>
      <c r="B404" s="2"/>
      <c r="C404" s="2"/>
      <c r="D404" s="2"/>
      <c r="E404" s="30"/>
      <c r="F404" s="45">
        <f t="shared" si="14"/>
        <v>0</v>
      </c>
      <c r="G404" s="40"/>
      <c r="H404" s="40"/>
      <c r="I404" s="40"/>
      <c r="J404" s="40"/>
      <c r="K404" s="40"/>
      <c r="L404" s="41"/>
      <c r="N404" s="38" t="str">
        <f>IF(C404="","",VLOOKUP(C404,'Set-up'!$AF$35:$AG$64,2,FALSE))</f>
        <v/>
      </c>
      <c r="O404" s="38">
        <f t="shared" si="15"/>
        <v>0</v>
      </c>
    </row>
    <row r="405" spans="1:15" x14ac:dyDescent="0.25">
      <c r="A405" s="2"/>
      <c r="B405" s="2"/>
      <c r="C405" s="2"/>
      <c r="D405" s="2"/>
      <c r="E405" s="30"/>
      <c r="F405" s="45">
        <f t="shared" si="14"/>
        <v>0</v>
      </c>
      <c r="G405" s="40"/>
      <c r="H405" s="40"/>
      <c r="I405" s="40"/>
      <c r="J405" s="40"/>
      <c r="K405" s="40"/>
      <c r="L405" s="41"/>
      <c r="N405" s="38" t="str">
        <f>IF(C405="","",VLOOKUP(C405,'Set-up'!$AF$35:$AG$64,2,FALSE))</f>
        <v/>
      </c>
      <c r="O405" s="38">
        <f t="shared" si="15"/>
        <v>0</v>
      </c>
    </row>
    <row r="406" spans="1:15" x14ac:dyDescent="0.25">
      <c r="A406" s="2"/>
      <c r="B406" s="2"/>
      <c r="C406" s="2"/>
      <c r="D406" s="2"/>
      <c r="E406" s="30"/>
      <c r="F406" s="45">
        <f t="shared" si="14"/>
        <v>0</v>
      </c>
      <c r="G406" s="40"/>
      <c r="H406" s="40"/>
      <c r="I406" s="40"/>
      <c r="J406" s="40"/>
      <c r="K406" s="40"/>
      <c r="L406" s="41"/>
      <c r="N406" s="38" t="str">
        <f>IF(C406="","",VLOOKUP(C406,'Set-up'!$AF$35:$AG$64,2,FALSE))</f>
        <v/>
      </c>
      <c r="O406" s="38">
        <f t="shared" si="15"/>
        <v>0</v>
      </c>
    </row>
    <row r="407" spans="1:15" x14ac:dyDescent="0.25">
      <c r="A407" s="2"/>
      <c r="B407" s="2"/>
      <c r="C407" s="2"/>
      <c r="D407" s="2"/>
      <c r="E407" s="30"/>
      <c r="F407" s="45">
        <f t="shared" si="14"/>
        <v>0</v>
      </c>
      <c r="G407" s="40"/>
      <c r="H407" s="40"/>
      <c r="I407" s="40"/>
      <c r="J407" s="40"/>
      <c r="K407" s="40"/>
      <c r="L407" s="41"/>
      <c r="N407" s="38" t="str">
        <f>IF(C407="","",VLOOKUP(C407,'Set-up'!$AF$35:$AG$64,2,FALSE))</f>
        <v/>
      </c>
      <c r="O407" s="38">
        <f t="shared" si="15"/>
        <v>0</v>
      </c>
    </row>
    <row r="408" spans="1:15" x14ac:dyDescent="0.25">
      <c r="A408" s="2"/>
      <c r="B408" s="2"/>
      <c r="C408" s="2"/>
      <c r="D408" s="2"/>
      <c r="E408" s="30"/>
      <c r="F408" s="45">
        <f t="shared" si="14"/>
        <v>0</v>
      </c>
      <c r="G408" s="40"/>
      <c r="H408" s="40"/>
      <c r="I408" s="40"/>
      <c r="J408" s="40"/>
      <c r="K408" s="40"/>
      <c r="L408" s="41"/>
      <c r="N408" s="38" t="str">
        <f>IF(C408="","",VLOOKUP(C408,'Set-up'!$AF$35:$AG$64,2,FALSE))</f>
        <v/>
      </c>
      <c r="O408" s="38">
        <f t="shared" si="15"/>
        <v>0</v>
      </c>
    </row>
    <row r="409" spans="1:15" x14ac:dyDescent="0.25">
      <c r="A409" s="2"/>
      <c r="B409" s="2"/>
      <c r="C409" s="2"/>
      <c r="D409" s="2"/>
      <c r="E409" s="30"/>
      <c r="F409" s="45">
        <f t="shared" si="14"/>
        <v>0</v>
      </c>
      <c r="G409" s="40"/>
      <c r="H409" s="40"/>
      <c r="I409" s="40"/>
      <c r="J409" s="40"/>
      <c r="K409" s="40"/>
      <c r="L409" s="41"/>
      <c r="N409" s="38" t="str">
        <f>IF(C409="","",VLOOKUP(C409,'Set-up'!$AF$35:$AG$64,2,FALSE))</f>
        <v/>
      </c>
      <c r="O409" s="38">
        <f t="shared" si="15"/>
        <v>0</v>
      </c>
    </row>
    <row r="410" spans="1:15" x14ac:dyDescent="0.25">
      <c r="A410" s="2"/>
      <c r="B410" s="2"/>
      <c r="C410" s="2"/>
      <c r="D410" s="2"/>
      <c r="E410" s="30"/>
      <c r="F410" s="45">
        <f t="shared" si="14"/>
        <v>0</v>
      </c>
      <c r="G410" s="40"/>
      <c r="H410" s="40"/>
      <c r="I410" s="40"/>
      <c r="J410" s="40"/>
      <c r="K410" s="40"/>
      <c r="L410" s="41"/>
      <c r="N410" s="38" t="str">
        <f>IF(C410="","",VLOOKUP(C410,'Set-up'!$AF$35:$AG$64,2,FALSE))</f>
        <v/>
      </c>
      <c r="O410" s="38">
        <f t="shared" si="15"/>
        <v>0</v>
      </c>
    </row>
    <row r="411" spans="1:15" x14ac:dyDescent="0.25">
      <c r="A411" s="2"/>
      <c r="B411" s="2"/>
      <c r="C411" s="2"/>
      <c r="D411" s="2"/>
      <c r="E411" s="30"/>
      <c r="F411" s="45">
        <f t="shared" si="14"/>
        <v>0</v>
      </c>
      <c r="G411" s="40"/>
      <c r="H411" s="40"/>
      <c r="I411" s="40"/>
      <c r="J411" s="40"/>
      <c r="K411" s="40"/>
      <c r="L411" s="41"/>
      <c r="N411" s="38" t="str">
        <f>IF(C411="","",VLOOKUP(C411,'Set-up'!$AF$35:$AG$64,2,FALSE))</f>
        <v/>
      </c>
      <c r="O411" s="38">
        <f t="shared" si="15"/>
        <v>0</v>
      </c>
    </row>
    <row r="412" spans="1:15" x14ac:dyDescent="0.25">
      <c r="A412" s="2"/>
      <c r="B412" s="2"/>
      <c r="C412" s="2"/>
      <c r="D412" s="2"/>
      <c r="E412" s="30"/>
      <c r="F412" s="45">
        <f t="shared" si="14"/>
        <v>0</v>
      </c>
      <c r="G412" s="40"/>
      <c r="H412" s="40"/>
      <c r="I412" s="40"/>
      <c r="J412" s="40"/>
      <c r="K412" s="40"/>
      <c r="L412" s="41"/>
      <c r="N412" s="38" t="str">
        <f>IF(C412="","",VLOOKUP(C412,'Set-up'!$AF$35:$AG$64,2,FALSE))</f>
        <v/>
      </c>
      <c r="O412" s="38">
        <f t="shared" si="15"/>
        <v>0</v>
      </c>
    </row>
    <row r="413" spans="1:15" x14ac:dyDescent="0.25">
      <c r="A413" s="2"/>
      <c r="B413" s="2"/>
      <c r="C413" s="2"/>
      <c r="D413" s="2"/>
      <c r="E413" s="30"/>
      <c r="F413" s="45">
        <f t="shared" si="14"/>
        <v>0</v>
      </c>
      <c r="G413" s="40"/>
      <c r="H413" s="40"/>
      <c r="I413" s="40"/>
      <c r="J413" s="40"/>
      <c r="K413" s="40"/>
      <c r="L413" s="41"/>
      <c r="N413" s="38" t="str">
        <f>IF(C413="","",VLOOKUP(C413,'Set-up'!$AF$35:$AG$64,2,FALSE))</f>
        <v/>
      </c>
      <c r="O413" s="38">
        <f t="shared" si="15"/>
        <v>0</v>
      </c>
    </row>
    <row r="414" spans="1:15" x14ac:dyDescent="0.25">
      <c r="A414" s="2"/>
      <c r="B414" s="2"/>
      <c r="C414" s="2"/>
      <c r="D414" s="2"/>
      <c r="E414" s="30"/>
      <c r="F414" s="45">
        <f t="shared" si="14"/>
        <v>0</v>
      </c>
      <c r="G414" s="40"/>
      <c r="H414" s="40"/>
      <c r="I414" s="40"/>
      <c r="J414" s="40"/>
      <c r="K414" s="40"/>
      <c r="L414" s="41"/>
      <c r="N414" s="38" t="str">
        <f>IF(C414="","",VLOOKUP(C414,'Set-up'!$AF$35:$AG$64,2,FALSE))</f>
        <v/>
      </c>
      <c r="O414" s="38">
        <f t="shared" si="15"/>
        <v>0</v>
      </c>
    </row>
    <row r="415" spans="1:15" x14ac:dyDescent="0.25">
      <c r="A415" s="2"/>
      <c r="B415" s="2"/>
      <c r="C415" s="2"/>
      <c r="D415" s="2"/>
      <c r="E415" s="30"/>
      <c r="F415" s="45">
        <f t="shared" si="14"/>
        <v>0</v>
      </c>
      <c r="G415" s="40"/>
      <c r="H415" s="40"/>
      <c r="I415" s="40"/>
      <c r="J415" s="40"/>
      <c r="K415" s="40"/>
      <c r="L415" s="41"/>
      <c r="N415" s="38" t="str">
        <f>IF(C415="","",VLOOKUP(C415,'Set-up'!$AF$35:$AG$64,2,FALSE))</f>
        <v/>
      </c>
      <c r="O415" s="38">
        <f t="shared" si="15"/>
        <v>0</v>
      </c>
    </row>
    <row r="416" spans="1:15" x14ac:dyDescent="0.25">
      <c r="A416" s="2"/>
      <c r="B416" s="2"/>
      <c r="C416" s="2"/>
      <c r="D416" s="2"/>
      <c r="E416" s="30"/>
      <c r="F416" s="45">
        <f t="shared" si="14"/>
        <v>0</v>
      </c>
      <c r="G416" s="40"/>
      <c r="H416" s="40"/>
      <c r="I416" s="40"/>
      <c r="J416" s="40"/>
      <c r="K416" s="40"/>
      <c r="L416" s="41"/>
      <c r="N416" s="38" t="str">
        <f>IF(C416="","",VLOOKUP(C416,'Set-up'!$AF$35:$AG$64,2,FALSE))</f>
        <v/>
      </c>
      <c r="O416" s="38">
        <f t="shared" si="15"/>
        <v>0</v>
      </c>
    </row>
    <row r="417" spans="1:15" x14ac:dyDescent="0.25">
      <c r="A417" s="2"/>
      <c r="B417" s="2"/>
      <c r="C417" s="2"/>
      <c r="D417" s="2"/>
      <c r="E417" s="30"/>
      <c r="F417" s="45">
        <f t="shared" si="14"/>
        <v>0</v>
      </c>
      <c r="G417" s="40"/>
      <c r="H417" s="40"/>
      <c r="I417" s="40"/>
      <c r="J417" s="40"/>
      <c r="K417" s="40"/>
      <c r="L417" s="41"/>
      <c r="N417" s="38" t="str">
        <f>IF(C417="","",VLOOKUP(C417,'Set-up'!$AF$35:$AG$64,2,FALSE))</f>
        <v/>
      </c>
      <c r="O417" s="38">
        <f t="shared" si="15"/>
        <v>0</v>
      </c>
    </row>
    <row r="418" spans="1:15" x14ac:dyDescent="0.25">
      <c r="A418" s="2"/>
      <c r="B418" s="2"/>
      <c r="C418" s="2"/>
      <c r="D418" s="2"/>
      <c r="E418" s="30"/>
      <c r="F418" s="45">
        <f t="shared" si="14"/>
        <v>0</v>
      </c>
      <c r="G418" s="40"/>
      <c r="H418" s="40"/>
      <c r="I418" s="40"/>
      <c r="J418" s="40"/>
      <c r="K418" s="40"/>
      <c r="L418" s="41"/>
      <c r="N418" s="38" t="str">
        <f>IF(C418="","",VLOOKUP(C418,'Set-up'!$AF$35:$AG$64,2,FALSE))</f>
        <v/>
      </c>
      <c r="O418" s="38">
        <f t="shared" si="15"/>
        <v>0</v>
      </c>
    </row>
    <row r="419" spans="1:15" x14ac:dyDescent="0.25">
      <c r="A419" s="2"/>
      <c r="B419" s="2"/>
      <c r="C419" s="2"/>
      <c r="D419" s="2"/>
      <c r="E419" s="30"/>
      <c r="F419" s="45">
        <f t="shared" si="14"/>
        <v>0</v>
      </c>
      <c r="G419" s="40"/>
      <c r="H419" s="40"/>
      <c r="I419" s="40"/>
      <c r="J419" s="40"/>
      <c r="K419" s="40"/>
      <c r="L419" s="41"/>
      <c r="N419" s="38" t="str">
        <f>IF(C419="","",VLOOKUP(C419,'Set-up'!$AF$35:$AG$64,2,FALSE))</f>
        <v/>
      </c>
      <c r="O419" s="38">
        <f t="shared" si="15"/>
        <v>0</v>
      </c>
    </row>
    <row r="420" spans="1:15" x14ac:dyDescent="0.25">
      <c r="A420" s="2"/>
      <c r="B420" s="2"/>
      <c r="C420" s="2"/>
      <c r="D420" s="2"/>
      <c r="E420" s="30"/>
      <c r="F420" s="45">
        <f t="shared" si="14"/>
        <v>0</v>
      </c>
      <c r="G420" s="40"/>
      <c r="H420" s="40"/>
      <c r="I420" s="40"/>
      <c r="J420" s="40"/>
      <c r="K420" s="40"/>
      <c r="L420" s="41"/>
      <c r="N420" s="38" t="str">
        <f>IF(C420="","",VLOOKUP(C420,'Set-up'!$AF$35:$AG$64,2,FALSE))</f>
        <v/>
      </c>
      <c r="O420" s="38">
        <f t="shared" si="15"/>
        <v>0</v>
      </c>
    </row>
    <row r="421" spans="1:15" x14ac:dyDescent="0.25">
      <c r="A421" s="2"/>
      <c r="B421" s="2"/>
      <c r="C421" s="2"/>
      <c r="D421" s="2"/>
      <c r="E421" s="30"/>
      <c r="F421" s="45">
        <f t="shared" si="14"/>
        <v>0</v>
      </c>
      <c r="G421" s="40"/>
      <c r="H421" s="40"/>
      <c r="I421" s="40"/>
      <c r="J421" s="40"/>
      <c r="K421" s="40"/>
      <c r="L421" s="41"/>
      <c r="N421" s="38" t="str">
        <f>IF(C421="","",VLOOKUP(C421,'Set-up'!$AF$35:$AG$64,2,FALSE))</f>
        <v/>
      </c>
      <c r="O421" s="38">
        <f t="shared" si="15"/>
        <v>0</v>
      </c>
    </row>
    <row r="422" spans="1:15" x14ac:dyDescent="0.25">
      <c r="A422" s="2"/>
      <c r="B422" s="2"/>
      <c r="C422" s="2"/>
      <c r="D422" s="2"/>
      <c r="E422" s="30"/>
      <c r="F422" s="45">
        <f t="shared" si="14"/>
        <v>0</v>
      </c>
      <c r="G422" s="40"/>
      <c r="H422" s="40"/>
      <c r="I422" s="40"/>
      <c r="J422" s="40"/>
      <c r="K422" s="40"/>
      <c r="L422" s="41"/>
      <c r="N422" s="38" t="str">
        <f>IF(C422="","",VLOOKUP(C422,'Set-up'!$AF$35:$AG$64,2,FALSE))</f>
        <v/>
      </c>
      <c r="O422" s="38">
        <f t="shared" si="15"/>
        <v>0</v>
      </c>
    </row>
    <row r="423" spans="1:15" x14ac:dyDescent="0.25">
      <c r="A423" s="2"/>
      <c r="B423" s="2"/>
      <c r="C423" s="2"/>
      <c r="D423" s="2"/>
      <c r="E423" s="30"/>
      <c r="F423" s="45">
        <f t="shared" si="14"/>
        <v>0</v>
      </c>
      <c r="G423" s="40"/>
      <c r="H423" s="40"/>
      <c r="I423" s="40"/>
      <c r="J423" s="40"/>
      <c r="K423" s="40"/>
      <c r="L423" s="41"/>
      <c r="N423" s="38" t="str">
        <f>IF(C423="","",VLOOKUP(C423,'Set-up'!$AF$35:$AG$64,2,FALSE))</f>
        <v/>
      </c>
      <c r="O423" s="38">
        <f t="shared" si="15"/>
        <v>0</v>
      </c>
    </row>
    <row r="424" spans="1:15" x14ac:dyDescent="0.25">
      <c r="A424" s="2"/>
      <c r="B424" s="2"/>
      <c r="C424" s="2"/>
      <c r="D424" s="2"/>
      <c r="E424" s="30"/>
      <c r="F424" s="45">
        <f t="shared" si="14"/>
        <v>0</v>
      </c>
      <c r="G424" s="40"/>
      <c r="H424" s="40"/>
      <c r="I424" s="40"/>
      <c r="J424" s="40"/>
      <c r="K424" s="40"/>
      <c r="L424" s="41"/>
      <c r="N424" s="38" t="str">
        <f>IF(C424="","",VLOOKUP(C424,'Set-up'!$AF$35:$AG$64,2,FALSE))</f>
        <v/>
      </c>
      <c r="O424" s="38">
        <f t="shared" si="15"/>
        <v>0</v>
      </c>
    </row>
    <row r="425" spans="1:15" x14ac:dyDescent="0.25">
      <c r="A425" s="2"/>
      <c r="B425" s="2"/>
      <c r="C425" s="2"/>
      <c r="D425" s="2"/>
      <c r="E425" s="30"/>
      <c r="F425" s="45">
        <f t="shared" si="14"/>
        <v>0</v>
      </c>
      <c r="G425" s="40"/>
      <c r="H425" s="40"/>
      <c r="I425" s="40"/>
      <c r="J425" s="40"/>
      <c r="K425" s="40"/>
      <c r="L425" s="41"/>
      <c r="N425" s="38" t="str">
        <f>IF(C425="","",VLOOKUP(C425,'Set-up'!$AF$35:$AG$64,2,FALSE))</f>
        <v/>
      </c>
      <c r="O425" s="38">
        <f t="shared" si="15"/>
        <v>0</v>
      </c>
    </row>
    <row r="426" spans="1:15" x14ac:dyDescent="0.25">
      <c r="A426" s="2"/>
      <c r="B426" s="2"/>
      <c r="C426" s="2"/>
      <c r="D426" s="2"/>
      <c r="E426" s="30"/>
      <c r="F426" s="45">
        <f t="shared" si="14"/>
        <v>0</v>
      </c>
      <c r="G426" s="40"/>
      <c r="H426" s="40"/>
      <c r="I426" s="40"/>
      <c r="J426" s="40"/>
      <c r="K426" s="40"/>
      <c r="L426" s="41"/>
      <c r="N426" s="38" t="str">
        <f>IF(C426="","",VLOOKUP(C426,'Set-up'!$AF$35:$AG$64,2,FALSE))</f>
        <v/>
      </c>
      <c r="O426" s="38">
        <f t="shared" si="15"/>
        <v>0</v>
      </c>
    </row>
    <row r="427" spans="1:15" x14ac:dyDescent="0.25">
      <c r="A427" s="2"/>
      <c r="B427" s="2"/>
      <c r="C427" s="2"/>
      <c r="D427" s="2"/>
      <c r="E427" s="30"/>
      <c r="F427" s="45">
        <f t="shared" si="14"/>
        <v>0</v>
      </c>
      <c r="G427" s="40"/>
      <c r="H427" s="40"/>
      <c r="I427" s="40"/>
      <c r="J427" s="40"/>
      <c r="K427" s="40"/>
      <c r="L427" s="41"/>
      <c r="N427" s="38" t="str">
        <f>IF(C427="","",VLOOKUP(C427,'Set-up'!$AF$35:$AG$64,2,FALSE))</f>
        <v/>
      </c>
      <c r="O427" s="38">
        <f t="shared" si="15"/>
        <v>0</v>
      </c>
    </row>
    <row r="428" spans="1:15" x14ac:dyDescent="0.25">
      <c r="A428" s="2"/>
      <c r="B428" s="2"/>
      <c r="C428" s="2"/>
      <c r="D428" s="2"/>
      <c r="E428" s="30"/>
      <c r="F428" s="45">
        <f t="shared" si="14"/>
        <v>0</v>
      </c>
      <c r="G428" s="40"/>
      <c r="H428" s="40"/>
      <c r="I428" s="40"/>
      <c r="J428" s="40"/>
      <c r="K428" s="40"/>
      <c r="L428" s="41"/>
      <c r="N428" s="38" t="str">
        <f>IF(C428="","",VLOOKUP(C428,'Set-up'!$AF$35:$AG$64,2,FALSE))</f>
        <v/>
      </c>
      <c r="O428" s="38">
        <f t="shared" si="15"/>
        <v>0</v>
      </c>
    </row>
    <row r="429" spans="1:15" x14ac:dyDescent="0.25">
      <c r="A429" s="2"/>
      <c r="B429" s="2"/>
      <c r="C429" s="2"/>
      <c r="D429" s="2"/>
      <c r="E429" s="30"/>
      <c r="F429" s="45">
        <f t="shared" si="14"/>
        <v>0</v>
      </c>
      <c r="G429" s="40"/>
      <c r="H429" s="40"/>
      <c r="I429" s="40"/>
      <c r="J429" s="40"/>
      <c r="K429" s="40"/>
      <c r="L429" s="41"/>
      <c r="N429" s="38" t="str">
        <f>IF(C429="","",VLOOKUP(C429,'Set-up'!$AF$35:$AG$64,2,FALSE))</f>
        <v/>
      </c>
      <c r="O429" s="38">
        <f t="shared" si="15"/>
        <v>0</v>
      </c>
    </row>
    <row r="430" spans="1:15" x14ac:dyDescent="0.25">
      <c r="A430" s="2"/>
      <c r="B430" s="2"/>
      <c r="C430" s="2"/>
      <c r="D430" s="2"/>
      <c r="E430" s="30"/>
      <c r="F430" s="45">
        <f t="shared" si="14"/>
        <v>0</v>
      </c>
      <c r="G430" s="40"/>
      <c r="H430" s="40"/>
      <c r="I430" s="40"/>
      <c r="J430" s="40"/>
      <c r="K430" s="40"/>
      <c r="L430" s="41"/>
      <c r="N430" s="38" t="str">
        <f>IF(C430="","",VLOOKUP(C430,'Set-up'!$AF$35:$AG$64,2,FALSE))</f>
        <v/>
      </c>
      <c r="O430" s="38">
        <f t="shared" si="15"/>
        <v>0</v>
      </c>
    </row>
    <row r="431" spans="1:15" x14ac:dyDescent="0.25">
      <c r="A431" s="2"/>
      <c r="B431" s="2"/>
      <c r="C431" s="2"/>
      <c r="D431" s="2"/>
      <c r="E431" s="30"/>
      <c r="F431" s="45">
        <f t="shared" si="14"/>
        <v>0</v>
      </c>
      <c r="G431" s="40"/>
      <c r="H431" s="40"/>
      <c r="I431" s="40"/>
      <c r="J431" s="40"/>
      <c r="K431" s="40"/>
      <c r="L431" s="41"/>
      <c r="N431" s="38" t="str">
        <f>IF(C431="","",VLOOKUP(C431,'Set-up'!$AF$35:$AG$64,2,FALSE))</f>
        <v/>
      </c>
      <c r="O431" s="38">
        <f t="shared" si="15"/>
        <v>0</v>
      </c>
    </row>
    <row r="432" spans="1:15" x14ac:dyDescent="0.25">
      <c r="A432" s="2"/>
      <c r="B432" s="2"/>
      <c r="C432" s="2"/>
      <c r="D432" s="2"/>
      <c r="E432" s="30"/>
      <c r="F432" s="45">
        <f t="shared" si="14"/>
        <v>0</v>
      </c>
      <c r="G432" s="40"/>
      <c r="H432" s="40"/>
      <c r="I432" s="40"/>
      <c r="J432" s="40"/>
      <c r="K432" s="40"/>
      <c r="L432" s="41"/>
      <c r="N432" s="38" t="str">
        <f>IF(C432="","",VLOOKUP(C432,'Set-up'!$AF$35:$AG$64,2,FALSE))</f>
        <v/>
      </c>
      <c r="O432" s="38">
        <f t="shared" si="15"/>
        <v>0</v>
      </c>
    </row>
    <row r="433" spans="1:15" x14ac:dyDescent="0.25">
      <c r="A433" s="2"/>
      <c r="B433" s="2"/>
      <c r="C433" s="2"/>
      <c r="D433" s="2"/>
      <c r="E433" s="30"/>
      <c r="F433" s="45">
        <f t="shared" si="14"/>
        <v>0</v>
      </c>
      <c r="G433" s="40"/>
      <c r="H433" s="40"/>
      <c r="I433" s="40"/>
      <c r="J433" s="40"/>
      <c r="K433" s="40"/>
      <c r="L433" s="41"/>
      <c r="N433" s="38" t="str">
        <f>IF(C433="","",VLOOKUP(C433,'Set-up'!$AF$35:$AG$64,2,FALSE))</f>
        <v/>
      </c>
      <c r="O433" s="38">
        <f t="shared" si="15"/>
        <v>0</v>
      </c>
    </row>
    <row r="434" spans="1:15" x14ac:dyDescent="0.25">
      <c r="A434" s="2"/>
      <c r="B434" s="2"/>
      <c r="C434" s="2"/>
      <c r="D434" s="2"/>
      <c r="E434" s="30"/>
      <c r="F434" s="45">
        <f t="shared" si="14"/>
        <v>0</v>
      </c>
      <c r="G434" s="40"/>
      <c r="H434" s="40"/>
      <c r="I434" s="40"/>
      <c r="J434" s="40"/>
      <c r="K434" s="40"/>
      <c r="L434" s="41"/>
      <c r="N434" s="38" t="str">
        <f>IF(C434="","",VLOOKUP(C434,'Set-up'!$AF$35:$AG$64,2,FALSE))</f>
        <v/>
      </c>
      <c r="O434" s="38">
        <f t="shared" si="15"/>
        <v>0</v>
      </c>
    </row>
    <row r="435" spans="1:15" x14ac:dyDescent="0.25">
      <c r="A435" s="2"/>
      <c r="B435" s="2"/>
      <c r="C435" s="2"/>
      <c r="D435" s="2"/>
      <c r="E435" s="30"/>
      <c r="F435" s="45">
        <f t="shared" si="14"/>
        <v>0</v>
      </c>
      <c r="G435" s="40"/>
      <c r="H435" s="40"/>
      <c r="I435" s="40"/>
      <c r="J435" s="40"/>
      <c r="K435" s="40"/>
      <c r="L435" s="41"/>
      <c r="N435" s="38" t="str">
        <f>IF(C435="","",VLOOKUP(C435,'Set-up'!$AF$35:$AG$64,2,FALSE))</f>
        <v/>
      </c>
      <c r="O435" s="38">
        <f t="shared" si="15"/>
        <v>0</v>
      </c>
    </row>
    <row r="436" spans="1:15" x14ac:dyDescent="0.25">
      <c r="A436" s="2"/>
      <c r="B436" s="2"/>
      <c r="C436" s="2"/>
      <c r="D436" s="2"/>
      <c r="E436" s="30"/>
      <c r="F436" s="45">
        <f t="shared" si="14"/>
        <v>0</v>
      </c>
      <c r="G436" s="40"/>
      <c r="H436" s="40"/>
      <c r="I436" s="40"/>
      <c r="J436" s="40"/>
      <c r="K436" s="40"/>
      <c r="L436" s="41"/>
      <c r="N436" s="38" t="str">
        <f>IF(C436="","",VLOOKUP(C436,'Set-up'!$AF$35:$AG$64,2,FALSE))</f>
        <v/>
      </c>
      <c r="O436" s="38">
        <f t="shared" si="15"/>
        <v>0</v>
      </c>
    </row>
    <row r="437" spans="1:15" x14ac:dyDescent="0.25">
      <c r="A437" s="2"/>
      <c r="B437" s="2"/>
      <c r="C437" s="2"/>
      <c r="D437" s="2"/>
      <c r="E437" s="30"/>
      <c r="F437" s="45">
        <f t="shared" si="14"/>
        <v>0</v>
      </c>
      <c r="G437" s="40"/>
      <c r="H437" s="40"/>
      <c r="I437" s="40"/>
      <c r="J437" s="40"/>
      <c r="K437" s="40"/>
      <c r="L437" s="41"/>
      <c r="N437" s="38" t="str">
        <f>IF(C437="","",VLOOKUP(C437,'Set-up'!$AF$35:$AG$64,2,FALSE))</f>
        <v/>
      </c>
      <c r="O437" s="38">
        <f t="shared" si="15"/>
        <v>0</v>
      </c>
    </row>
    <row r="438" spans="1:15" x14ac:dyDescent="0.25">
      <c r="A438" s="2"/>
      <c r="B438" s="2"/>
      <c r="C438" s="2"/>
      <c r="D438" s="2"/>
      <c r="E438" s="30"/>
      <c r="F438" s="45">
        <f t="shared" si="14"/>
        <v>0</v>
      </c>
      <c r="G438" s="40"/>
      <c r="H438" s="40"/>
      <c r="I438" s="40"/>
      <c r="J438" s="40"/>
      <c r="K438" s="40"/>
      <c r="L438" s="41"/>
      <c r="N438" s="38" t="str">
        <f>IF(C438="","",VLOOKUP(C438,'Set-up'!$AF$35:$AG$64,2,FALSE))</f>
        <v/>
      </c>
      <c r="O438" s="38">
        <f t="shared" si="15"/>
        <v>0</v>
      </c>
    </row>
    <row r="439" spans="1:15" x14ac:dyDescent="0.25">
      <c r="A439" s="2"/>
      <c r="B439" s="2"/>
      <c r="C439" s="2"/>
      <c r="D439" s="2"/>
      <c r="E439" s="30"/>
      <c r="F439" s="45">
        <f t="shared" si="14"/>
        <v>0</v>
      </c>
      <c r="G439" s="40"/>
      <c r="H439" s="40"/>
      <c r="I439" s="40"/>
      <c r="J439" s="40"/>
      <c r="K439" s="40"/>
      <c r="L439" s="41"/>
      <c r="N439" s="38" t="str">
        <f>IF(C439="","",VLOOKUP(C439,'Set-up'!$AF$35:$AG$64,2,FALSE))</f>
        <v/>
      </c>
      <c r="O439" s="38">
        <f t="shared" si="15"/>
        <v>0</v>
      </c>
    </row>
    <row r="440" spans="1:15" x14ac:dyDescent="0.25">
      <c r="A440" s="2"/>
      <c r="B440" s="2"/>
      <c r="C440" s="2"/>
      <c r="D440" s="2"/>
      <c r="E440" s="30"/>
      <c r="F440" s="45">
        <f t="shared" si="14"/>
        <v>0</v>
      </c>
      <c r="G440" s="40"/>
      <c r="H440" s="40"/>
      <c r="I440" s="40"/>
      <c r="J440" s="40"/>
      <c r="K440" s="40"/>
      <c r="L440" s="41"/>
      <c r="N440" s="38" t="str">
        <f>IF(C440="","",VLOOKUP(C440,'Set-up'!$AF$35:$AG$64,2,FALSE))</f>
        <v/>
      </c>
      <c r="O440" s="38">
        <f t="shared" si="15"/>
        <v>0</v>
      </c>
    </row>
    <row r="441" spans="1:15" x14ac:dyDescent="0.25">
      <c r="A441" s="2"/>
      <c r="B441" s="2"/>
      <c r="C441" s="2"/>
      <c r="D441" s="2"/>
      <c r="E441" s="30"/>
      <c r="F441" s="45">
        <f t="shared" si="14"/>
        <v>0</v>
      </c>
      <c r="G441" s="40"/>
      <c r="H441" s="40"/>
      <c r="I441" s="40"/>
      <c r="J441" s="40"/>
      <c r="K441" s="40"/>
      <c r="L441" s="41"/>
      <c r="N441" s="38" t="str">
        <f>IF(C441="","",VLOOKUP(C441,'Set-up'!$AF$35:$AG$64,2,FALSE))</f>
        <v/>
      </c>
      <c r="O441" s="38">
        <f t="shared" si="15"/>
        <v>0</v>
      </c>
    </row>
    <row r="442" spans="1:15" x14ac:dyDescent="0.25">
      <c r="A442" s="2"/>
      <c r="B442" s="2"/>
      <c r="C442" s="2"/>
      <c r="D442" s="2"/>
      <c r="E442" s="30"/>
      <c r="F442" s="45">
        <f t="shared" si="14"/>
        <v>0</v>
      </c>
      <c r="G442" s="40"/>
      <c r="H442" s="40"/>
      <c r="I442" s="40"/>
      <c r="J442" s="40"/>
      <c r="K442" s="40"/>
      <c r="L442" s="41"/>
      <c r="N442" s="38" t="str">
        <f>IF(C442="","",VLOOKUP(C442,'Set-up'!$AF$35:$AG$64,2,FALSE))</f>
        <v/>
      </c>
      <c r="O442" s="38">
        <f t="shared" si="15"/>
        <v>0</v>
      </c>
    </row>
    <row r="443" spans="1:15" x14ac:dyDescent="0.25">
      <c r="A443" s="2"/>
      <c r="B443" s="2"/>
      <c r="C443" s="2"/>
      <c r="D443" s="2"/>
      <c r="E443" s="30"/>
      <c r="F443" s="45">
        <f t="shared" si="14"/>
        <v>0</v>
      </c>
      <c r="G443" s="40"/>
      <c r="H443" s="40"/>
      <c r="I443" s="40"/>
      <c r="J443" s="40"/>
      <c r="K443" s="40"/>
      <c r="L443" s="41"/>
      <c r="N443" s="38" t="str">
        <f>IF(C443="","",VLOOKUP(C443,'Set-up'!$AF$35:$AG$64,2,FALSE))</f>
        <v/>
      </c>
      <c r="O443" s="38">
        <f t="shared" si="15"/>
        <v>0</v>
      </c>
    </row>
    <row r="444" spans="1:15" x14ac:dyDescent="0.25">
      <c r="A444" s="2"/>
      <c r="B444" s="2"/>
      <c r="C444" s="2"/>
      <c r="D444" s="2"/>
      <c r="E444" s="30"/>
      <c r="F444" s="45">
        <f t="shared" si="14"/>
        <v>0</v>
      </c>
      <c r="G444" s="40"/>
      <c r="H444" s="40"/>
      <c r="I444" s="40"/>
      <c r="J444" s="40"/>
      <c r="K444" s="40"/>
      <c r="L444" s="41"/>
      <c r="N444" s="38" t="str">
        <f>IF(C444="","",VLOOKUP(C444,'Set-up'!$AF$35:$AG$64,2,FALSE))</f>
        <v/>
      </c>
      <c r="O444" s="38">
        <f t="shared" si="15"/>
        <v>0</v>
      </c>
    </row>
    <row r="445" spans="1:15" x14ac:dyDescent="0.25">
      <c r="A445" s="2"/>
      <c r="B445" s="2"/>
      <c r="C445" s="2"/>
      <c r="D445" s="2"/>
      <c r="E445" s="30"/>
      <c r="F445" s="45">
        <f t="shared" si="14"/>
        <v>0</v>
      </c>
      <c r="G445" s="40"/>
      <c r="H445" s="40"/>
      <c r="I445" s="40"/>
      <c r="J445" s="40"/>
      <c r="K445" s="40"/>
      <c r="L445" s="41"/>
      <c r="N445" s="38" t="str">
        <f>IF(C445="","",VLOOKUP(C445,'Set-up'!$AF$35:$AG$64,2,FALSE))</f>
        <v/>
      </c>
      <c r="O445" s="38">
        <f t="shared" si="15"/>
        <v>0</v>
      </c>
    </row>
    <row r="446" spans="1:15" x14ac:dyDescent="0.25">
      <c r="A446" s="2"/>
      <c r="B446" s="2"/>
      <c r="C446" s="2"/>
      <c r="D446" s="2"/>
      <c r="E446" s="30"/>
      <c r="F446" s="45">
        <f t="shared" si="14"/>
        <v>0</v>
      </c>
      <c r="G446" s="40"/>
      <c r="H446" s="40"/>
      <c r="I446" s="40"/>
      <c r="J446" s="40"/>
      <c r="K446" s="40"/>
      <c r="L446" s="41"/>
      <c r="N446" s="38" t="str">
        <f>IF(C446="","",VLOOKUP(C446,'Set-up'!$AF$35:$AG$64,2,FALSE))</f>
        <v/>
      </c>
      <c r="O446" s="38">
        <f t="shared" si="15"/>
        <v>0</v>
      </c>
    </row>
    <row r="447" spans="1:15" x14ac:dyDescent="0.25">
      <c r="A447" s="2"/>
      <c r="B447" s="2"/>
      <c r="C447" s="2"/>
      <c r="D447" s="2"/>
      <c r="E447" s="30"/>
      <c r="F447" s="45">
        <f t="shared" si="14"/>
        <v>0</v>
      </c>
      <c r="G447" s="40"/>
      <c r="H447" s="40"/>
      <c r="I447" s="40"/>
      <c r="J447" s="40"/>
      <c r="K447" s="40"/>
      <c r="L447" s="41"/>
      <c r="N447" s="38" t="str">
        <f>IF(C447="","",VLOOKUP(C447,'Set-up'!$AF$35:$AG$64,2,FALSE))</f>
        <v/>
      </c>
      <c r="O447" s="38">
        <f t="shared" si="15"/>
        <v>0</v>
      </c>
    </row>
    <row r="448" spans="1:15" x14ac:dyDescent="0.25">
      <c r="A448" s="2"/>
      <c r="B448" s="2"/>
      <c r="C448" s="2"/>
      <c r="D448" s="2"/>
      <c r="E448" s="30"/>
      <c r="F448" s="45">
        <f t="shared" si="14"/>
        <v>0</v>
      </c>
      <c r="G448" s="40"/>
      <c r="H448" s="40"/>
      <c r="I448" s="40"/>
      <c r="J448" s="40"/>
      <c r="K448" s="40"/>
      <c r="L448" s="41"/>
      <c r="N448" s="38" t="str">
        <f>IF(C448="","",VLOOKUP(C448,'Set-up'!$AF$35:$AG$64,2,FALSE))</f>
        <v/>
      </c>
      <c r="O448" s="38">
        <f t="shared" si="15"/>
        <v>0</v>
      </c>
    </row>
    <row r="449" spans="1:15" x14ac:dyDescent="0.25">
      <c r="A449" s="2"/>
      <c r="B449" s="2"/>
      <c r="C449" s="2"/>
      <c r="D449" s="2"/>
      <c r="E449" s="30"/>
      <c r="F449" s="45">
        <f t="shared" si="14"/>
        <v>0</v>
      </c>
      <c r="G449" s="40"/>
      <c r="H449" s="40"/>
      <c r="I449" s="40"/>
      <c r="J449" s="40"/>
      <c r="K449" s="40"/>
      <c r="L449" s="41"/>
      <c r="N449" s="38" t="str">
        <f>IF(C449="","",VLOOKUP(C449,'Set-up'!$AF$35:$AG$64,2,FALSE))</f>
        <v/>
      </c>
      <c r="O449" s="38">
        <f t="shared" si="15"/>
        <v>0</v>
      </c>
    </row>
    <row r="450" spans="1:15" x14ac:dyDescent="0.25">
      <c r="A450" s="2"/>
      <c r="B450" s="2"/>
      <c r="C450" s="2"/>
      <c r="D450" s="2"/>
      <c r="E450" s="30"/>
      <c r="F450" s="45">
        <f t="shared" si="14"/>
        <v>0</v>
      </c>
      <c r="G450" s="40"/>
      <c r="H450" s="40"/>
      <c r="I450" s="40"/>
      <c r="J450" s="40"/>
      <c r="K450" s="40"/>
      <c r="L450" s="41"/>
      <c r="N450" s="38" t="str">
        <f>IF(C450="","",VLOOKUP(C450,'Set-up'!$AF$35:$AG$64,2,FALSE))</f>
        <v/>
      </c>
      <c r="O450" s="38">
        <f t="shared" si="15"/>
        <v>0</v>
      </c>
    </row>
    <row r="451" spans="1:15" x14ac:dyDescent="0.25">
      <c r="A451" s="2"/>
      <c r="B451" s="2"/>
      <c r="C451" s="2"/>
      <c r="D451" s="2"/>
      <c r="E451" s="30"/>
      <c r="F451" s="45">
        <f t="shared" si="14"/>
        <v>0</v>
      </c>
      <c r="G451" s="40"/>
      <c r="H451" s="40"/>
      <c r="I451" s="40"/>
      <c r="J451" s="40"/>
      <c r="K451" s="40"/>
      <c r="L451" s="41"/>
      <c r="N451" s="38" t="str">
        <f>IF(C451="","",VLOOKUP(C451,'Set-up'!$AF$35:$AG$64,2,FALSE))</f>
        <v/>
      </c>
      <c r="O451" s="38">
        <f t="shared" si="15"/>
        <v>0</v>
      </c>
    </row>
    <row r="452" spans="1:15" x14ac:dyDescent="0.25">
      <c r="A452" s="2"/>
      <c r="B452" s="2"/>
      <c r="C452" s="2"/>
      <c r="D452" s="2"/>
      <c r="E452" s="30"/>
      <c r="F452" s="45">
        <f t="shared" si="14"/>
        <v>0</v>
      </c>
      <c r="G452" s="40"/>
      <c r="H452" s="40"/>
      <c r="I452" s="40"/>
      <c r="J452" s="40"/>
      <c r="K452" s="40"/>
      <c r="L452" s="41"/>
      <c r="N452" s="38" t="str">
        <f>IF(C452="","",VLOOKUP(C452,'Set-up'!$AF$35:$AG$64,2,FALSE))</f>
        <v/>
      </c>
      <c r="O452" s="38">
        <f t="shared" si="15"/>
        <v>0</v>
      </c>
    </row>
    <row r="453" spans="1:15" x14ac:dyDescent="0.25">
      <c r="A453" s="2"/>
      <c r="B453" s="2"/>
      <c r="C453" s="2"/>
      <c r="D453" s="2"/>
      <c r="E453" s="30"/>
      <c r="F453" s="45">
        <f t="shared" si="14"/>
        <v>0</v>
      </c>
      <c r="G453" s="40"/>
      <c r="H453" s="40"/>
      <c r="I453" s="40"/>
      <c r="J453" s="40"/>
      <c r="K453" s="40"/>
      <c r="L453" s="41"/>
      <c r="N453" s="38" t="str">
        <f>IF(C453="","",VLOOKUP(C453,'Set-up'!$AF$35:$AG$64,2,FALSE))</f>
        <v/>
      </c>
      <c r="O453" s="38">
        <f t="shared" si="15"/>
        <v>0</v>
      </c>
    </row>
    <row r="454" spans="1:15" x14ac:dyDescent="0.25">
      <c r="A454" s="2"/>
      <c r="B454" s="2"/>
      <c r="C454" s="2"/>
      <c r="D454" s="2"/>
      <c r="E454" s="30"/>
      <c r="F454" s="45">
        <f t="shared" ref="F454:F504" si="16">SUM(G454:L454)</f>
        <v>0</v>
      </c>
      <c r="G454" s="40"/>
      <c r="H454" s="40"/>
      <c r="I454" s="40"/>
      <c r="J454" s="40"/>
      <c r="K454" s="40"/>
      <c r="L454" s="41"/>
      <c r="N454" s="38" t="str">
        <f>IF(C454="","",VLOOKUP(C454,'Set-up'!$AF$35:$AG$64,2,FALSE))</f>
        <v/>
      </c>
      <c r="O454" s="38">
        <f t="shared" si="15"/>
        <v>0</v>
      </c>
    </row>
    <row r="455" spans="1:15" x14ac:dyDescent="0.25">
      <c r="A455" s="2"/>
      <c r="B455" s="2"/>
      <c r="C455" s="2"/>
      <c r="D455" s="2"/>
      <c r="E455" s="30"/>
      <c r="F455" s="45">
        <f t="shared" si="16"/>
        <v>0</v>
      </c>
      <c r="G455" s="40"/>
      <c r="H455" s="40"/>
      <c r="I455" s="40"/>
      <c r="J455" s="40"/>
      <c r="K455" s="40"/>
      <c r="L455" s="41"/>
      <c r="N455" s="38" t="str">
        <f>IF(C455="","",VLOOKUP(C455,'Set-up'!$AF$35:$AG$64,2,FALSE))</f>
        <v/>
      </c>
      <c r="O455" s="38">
        <f t="shared" si="15"/>
        <v>0</v>
      </c>
    </row>
    <row r="456" spans="1:15" x14ac:dyDescent="0.25">
      <c r="A456" s="2"/>
      <c r="B456" s="2"/>
      <c r="C456" s="2"/>
      <c r="D456" s="2"/>
      <c r="E456" s="30"/>
      <c r="F456" s="45">
        <f t="shared" si="16"/>
        <v>0</v>
      </c>
      <c r="G456" s="40"/>
      <c r="H456" s="40"/>
      <c r="I456" s="40"/>
      <c r="J456" s="40"/>
      <c r="K456" s="40"/>
      <c r="L456" s="41"/>
      <c r="N456" s="38" t="str">
        <f>IF(C456="","",VLOOKUP(C456,'Set-up'!$AF$35:$AG$64,2,FALSE))</f>
        <v/>
      </c>
      <c r="O456" s="38">
        <f t="shared" si="15"/>
        <v>0</v>
      </c>
    </row>
    <row r="457" spans="1:15" x14ac:dyDescent="0.25">
      <c r="A457" s="2"/>
      <c r="B457" s="2"/>
      <c r="C457" s="2"/>
      <c r="D457" s="2"/>
      <c r="E457" s="30"/>
      <c r="F457" s="45">
        <f t="shared" si="16"/>
        <v>0</v>
      </c>
      <c r="G457" s="40"/>
      <c r="H457" s="40"/>
      <c r="I457" s="40"/>
      <c r="J457" s="40"/>
      <c r="K457" s="40"/>
      <c r="L457" s="41"/>
      <c r="N457" s="38" t="str">
        <f>IF(C457="","",VLOOKUP(C457,'Set-up'!$AF$35:$AG$64,2,FALSE))</f>
        <v/>
      </c>
      <c r="O457" s="38">
        <f t="shared" si="15"/>
        <v>0</v>
      </c>
    </row>
    <row r="458" spans="1:15" x14ac:dyDescent="0.25">
      <c r="A458" s="2"/>
      <c r="B458" s="2"/>
      <c r="C458" s="2"/>
      <c r="D458" s="2"/>
      <c r="E458" s="30"/>
      <c r="F458" s="45">
        <f t="shared" si="16"/>
        <v>0</v>
      </c>
      <c r="G458" s="40"/>
      <c r="H458" s="40"/>
      <c r="I458" s="40"/>
      <c r="J458" s="40"/>
      <c r="K458" s="40"/>
      <c r="L458" s="41"/>
      <c r="N458" s="38" t="str">
        <f>IF(C458="","",VLOOKUP(C458,'Set-up'!$AF$35:$AG$64,2,FALSE))</f>
        <v/>
      </c>
      <c r="O458" s="38">
        <f t="shared" si="15"/>
        <v>0</v>
      </c>
    </row>
    <row r="459" spans="1:15" x14ac:dyDescent="0.25">
      <c r="A459" s="2"/>
      <c r="B459" s="2"/>
      <c r="C459" s="2"/>
      <c r="D459" s="2"/>
      <c r="E459" s="30"/>
      <c r="F459" s="45">
        <f t="shared" si="16"/>
        <v>0</v>
      </c>
      <c r="G459" s="40"/>
      <c r="H459" s="40"/>
      <c r="I459" s="40"/>
      <c r="J459" s="40"/>
      <c r="K459" s="40"/>
      <c r="L459" s="41"/>
      <c r="N459" s="38" t="str">
        <f>IF(C459="","",VLOOKUP(C459,'Set-up'!$AF$35:$AG$64,2,FALSE))</f>
        <v/>
      </c>
      <c r="O459" s="38">
        <f t="shared" si="15"/>
        <v>0</v>
      </c>
    </row>
    <row r="460" spans="1:15" x14ac:dyDescent="0.25">
      <c r="A460" s="2"/>
      <c r="B460" s="2"/>
      <c r="C460" s="2"/>
      <c r="D460" s="2"/>
      <c r="E460" s="30"/>
      <c r="F460" s="45">
        <f t="shared" si="16"/>
        <v>0</v>
      </c>
      <c r="G460" s="40"/>
      <c r="H460" s="40"/>
      <c r="I460" s="40"/>
      <c r="J460" s="40"/>
      <c r="K460" s="40"/>
      <c r="L460" s="41"/>
      <c r="N460" s="38" t="str">
        <f>IF(C460="","",VLOOKUP(C460,'Set-up'!$AF$35:$AG$64,2,FALSE))</f>
        <v/>
      </c>
      <c r="O460" s="38">
        <f t="shared" si="15"/>
        <v>0</v>
      </c>
    </row>
    <row r="461" spans="1:15" x14ac:dyDescent="0.25">
      <c r="A461" s="2"/>
      <c r="B461" s="2"/>
      <c r="C461" s="2"/>
      <c r="D461" s="2"/>
      <c r="E461" s="30"/>
      <c r="F461" s="45">
        <f t="shared" si="16"/>
        <v>0</v>
      </c>
      <c r="G461" s="40"/>
      <c r="H461" s="40"/>
      <c r="I461" s="40"/>
      <c r="J461" s="40"/>
      <c r="K461" s="40"/>
      <c r="L461" s="41"/>
      <c r="N461" s="38" t="str">
        <f>IF(C461="","",VLOOKUP(C461,'Set-up'!$AF$35:$AG$64,2,FALSE))</f>
        <v/>
      </c>
      <c r="O461" s="38">
        <f t="shared" si="15"/>
        <v>0</v>
      </c>
    </row>
    <row r="462" spans="1:15" x14ac:dyDescent="0.25">
      <c r="A462" s="2"/>
      <c r="B462" s="2"/>
      <c r="C462" s="2"/>
      <c r="D462" s="2"/>
      <c r="E462" s="30"/>
      <c r="F462" s="45">
        <f t="shared" si="16"/>
        <v>0</v>
      </c>
      <c r="G462" s="40"/>
      <c r="H462" s="40"/>
      <c r="I462" s="40"/>
      <c r="J462" s="40"/>
      <c r="K462" s="40"/>
      <c r="L462" s="41"/>
      <c r="N462" s="38" t="str">
        <f>IF(C462="","",VLOOKUP(C462,'Set-up'!$AF$35:$AG$64,2,FALSE))</f>
        <v/>
      </c>
      <c r="O462" s="38">
        <f t="shared" si="15"/>
        <v>0</v>
      </c>
    </row>
    <row r="463" spans="1:15" x14ac:dyDescent="0.25">
      <c r="A463" s="2"/>
      <c r="B463" s="2"/>
      <c r="C463" s="2"/>
      <c r="D463" s="2"/>
      <c r="E463" s="30"/>
      <c r="F463" s="45">
        <f t="shared" si="16"/>
        <v>0</v>
      </c>
      <c r="G463" s="40"/>
      <c r="H463" s="40"/>
      <c r="I463" s="40"/>
      <c r="J463" s="40"/>
      <c r="K463" s="40"/>
      <c r="L463" s="41"/>
      <c r="N463" s="38" t="str">
        <f>IF(C463="","",VLOOKUP(C463,'Set-up'!$AF$35:$AG$64,2,FALSE))</f>
        <v/>
      </c>
      <c r="O463" s="38">
        <f t="shared" si="15"/>
        <v>0</v>
      </c>
    </row>
    <row r="464" spans="1:15" x14ac:dyDescent="0.25">
      <c r="A464" s="2"/>
      <c r="B464" s="2"/>
      <c r="C464" s="2"/>
      <c r="D464" s="2"/>
      <c r="E464" s="30"/>
      <c r="F464" s="45">
        <f t="shared" si="16"/>
        <v>0</v>
      </c>
      <c r="G464" s="40"/>
      <c r="H464" s="40"/>
      <c r="I464" s="40"/>
      <c r="J464" s="40"/>
      <c r="K464" s="40"/>
      <c r="L464" s="41"/>
      <c r="N464" s="38" t="str">
        <f>IF(C464="","",VLOOKUP(C464,'Set-up'!$AF$35:$AG$64,2,FALSE))</f>
        <v/>
      </c>
      <c r="O464" s="38">
        <f t="shared" si="15"/>
        <v>0</v>
      </c>
    </row>
    <row r="465" spans="1:15" x14ac:dyDescent="0.25">
      <c r="A465" s="2"/>
      <c r="B465" s="2"/>
      <c r="C465" s="2"/>
      <c r="D465" s="2"/>
      <c r="E465" s="30"/>
      <c r="F465" s="45">
        <f t="shared" si="16"/>
        <v>0</v>
      </c>
      <c r="G465" s="40"/>
      <c r="H465" s="40"/>
      <c r="I465" s="40"/>
      <c r="J465" s="40"/>
      <c r="K465" s="40"/>
      <c r="L465" s="41"/>
      <c r="N465" s="38" t="str">
        <f>IF(C465="","",VLOOKUP(C465,'Set-up'!$AF$35:$AG$64,2,FALSE))</f>
        <v/>
      </c>
      <c r="O465" s="38">
        <f t="shared" si="15"/>
        <v>0</v>
      </c>
    </row>
    <row r="466" spans="1:15" x14ac:dyDescent="0.25">
      <c r="A466" s="2"/>
      <c r="B466" s="2"/>
      <c r="C466" s="2"/>
      <c r="D466" s="2"/>
      <c r="E466" s="30"/>
      <c r="F466" s="45">
        <f t="shared" si="16"/>
        <v>0</v>
      </c>
      <c r="G466" s="40"/>
      <c r="H466" s="40"/>
      <c r="I466" s="40"/>
      <c r="J466" s="40"/>
      <c r="K466" s="40"/>
      <c r="L466" s="41"/>
      <c r="N466" s="38" t="str">
        <f>IF(C466="","",VLOOKUP(C466,'Set-up'!$AF$35:$AG$64,2,FALSE))</f>
        <v/>
      </c>
      <c r="O466" s="38">
        <f t="shared" ref="O466:O503" si="17">IF(C466="",0,1)</f>
        <v>0</v>
      </c>
    </row>
    <row r="467" spans="1:15" x14ac:dyDescent="0.25">
      <c r="A467" s="2"/>
      <c r="B467" s="2"/>
      <c r="C467" s="2"/>
      <c r="D467" s="2"/>
      <c r="E467" s="30"/>
      <c r="F467" s="45">
        <f t="shared" si="16"/>
        <v>0</v>
      </c>
      <c r="G467" s="40"/>
      <c r="H467" s="40"/>
      <c r="I467" s="40"/>
      <c r="J467" s="40"/>
      <c r="K467" s="40"/>
      <c r="L467" s="41"/>
      <c r="N467" s="38" t="str">
        <f>IF(C467="","",VLOOKUP(C467,'Set-up'!$AF$35:$AG$64,2,FALSE))</f>
        <v/>
      </c>
      <c r="O467" s="38">
        <f t="shared" si="17"/>
        <v>0</v>
      </c>
    </row>
    <row r="468" spans="1:15" x14ac:dyDescent="0.25">
      <c r="A468" s="2"/>
      <c r="B468" s="2"/>
      <c r="C468" s="2"/>
      <c r="D468" s="2"/>
      <c r="E468" s="30"/>
      <c r="F468" s="45">
        <f t="shared" si="16"/>
        <v>0</v>
      </c>
      <c r="G468" s="40"/>
      <c r="H468" s="40"/>
      <c r="I468" s="40"/>
      <c r="J468" s="40"/>
      <c r="K468" s="40"/>
      <c r="L468" s="41"/>
      <c r="N468" s="38" t="str">
        <f>IF(C468="","",VLOOKUP(C468,'Set-up'!$AF$35:$AG$64,2,FALSE))</f>
        <v/>
      </c>
      <c r="O468" s="38">
        <f t="shared" si="17"/>
        <v>0</v>
      </c>
    </row>
    <row r="469" spans="1:15" x14ac:dyDescent="0.25">
      <c r="A469" s="2"/>
      <c r="B469" s="2"/>
      <c r="C469" s="2"/>
      <c r="D469" s="2"/>
      <c r="E469" s="30"/>
      <c r="F469" s="45">
        <f t="shared" si="16"/>
        <v>0</v>
      </c>
      <c r="G469" s="40"/>
      <c r="H469" s="40"/>
      <c r="I469" s="40"/>
      <c r="J469" s="40"/>
      <c r="K469" s="40"/>
      <c r="L469" s="41"/>
      <c r="N469" s="38" t="str">
        <f>IF(C469="","",VLOOKUP(C469,'Set-up'!$AF$35:$AG$64,2,FALSE))</f>
        <v/>
      </c>
      <c r="O469" s="38">
        <f t="shared" si="17"/>
        <v>0</v>
      </c>
    </row>
    <row r="470" spans="1:15" x14ac:dyDescent="0.25">
      <c r="A470" s="2"/>
      <c r="B470" s="2"/>
      <c r="C470" s="2"/>
      <c r="D470" s="2"/>
      <c r="E470" s="30"/>
      <c r="F470" s="45">
        <f t="shared" si="16"/>
        <v>0</v>
      </c>
      <c r="G470" s="40"/>
      <c r="H470" s="40"/>
      <c r="I470" s="40"/>
      <c r="J470" s="40"/>
      <c r="K470" s="40"/>
      <c r="L470" s="41"/>
      <c r="N470" s="38" t="str">
        <f>IF(C470="","",VLOOKUP(C470,'Set-up'!$AF$35:$AG$64,2,FALSE))</f>
        <v/>
      </c>
      <c r="O470" s="38">
        <f t="shared" si="17"/>
        <v>0</v>
      </c>
    </row>
    <row r="471" spans="1:15" x14ac:dyDescent="0.25">
      <c r="A471" s="2"/>
      <c r="B471" s="2"/>
      <c r="C471" s="2"/>
      <c r="D471" s="2"/>
      <c r="E471" s="30"/>
      <c r="F471" s="45">
        <f t="shared" si="16"/>
        <v>0</v>
      </c>
      <c r="G471" s="40"/>
      <c r="H471" s="40"/>
      <c r="I471" s="40"/>
      <c r="J471" s="40"/>
      <c r="K471" s="40"/>
      <c r="L471" s="41"/>
      <c r="N471" s="38" t="str">
        <f>IF(C471="","",VLOOKUP(C471,'Set-up'!$AF$35:$AG$64,2,FALSE))</f>
        <v/>
      </c>
      <c r="O471" s="38">
        <f t="shared" si="17"/>
        <v>0</v>
      </c>
    </row>
    <row r="472" spans="1:15" x14ac:dyDescent="0.25">
      <c r="A472" s="2"/>
      <c r="B472" s="2"/>
      <c r="C472" s="2"/>
      <c r="D472" s="2"/>
      <c r="E472" s="30"/>
      <c r="F472" s="45">
        <f t="shared" si="16"/>
        <v>0</v>
      </c>
      <c r="G472" s="40"/>
      <c r="H472" s="40"/>
      <c r="I472" s="40"/>
      <c r="J472" s="40"/>
      <c r="K472" s="40"/>
      <c r="L472" s="41"/>
      <c r="N472" s="38" t="str">
        <f>IF(C472="","",VLOOKUP(C472,'Set-up'!$AF$35:$AG$64,2,FALSE))</f>
        <v/>
      </c>
      <c r="O472" s="38">
        <f t="shared" si="17"/>
        <v>0</v>
      </c>
    </row>
    <row r="473" spans="1:15" x14ac:dyDescent="0.25">
      <c r="A473" s="2"/>
      <c r="B473" s="2"/>
      <c r="C473" s="2"/>
      <c r="D473" s="2"/>
      <c r="E473" s="30"/>
      <c r="F473" s="45">
        <f t="shared" si="16"/>
        <v>0</v>
      </c>
      <c r="G473" s="40"/>
      <c r="H473" s="40"/>
      <c r="I473" s="40"/>
      <c r="J473" s="40"/>
      <c r="K473" s="40"/>
      <c r="L473" s="41"/>
      <c r="N473" s="38" t="str">
        <f>IF(C473="","",VLOOKUP(C473,'Set-up'!$AF$35:$AG$64,2,FALSE))</f>
        <v/>
      </c>
      <c r="O473" s="38">
        <f t="shared" si="17"/>
        <v>0</v>
      </c>
    </row>
    <row r="474" spans="1:15" x14ac:dyDescent="0.25">
      <c r="A474" s="2"/>
      <c r="B474" s="2"/>
      <c r="C474" s="2"/>
      <c r="D474" s="2"/>
      <c r="E474" s="30"/>
      <c r="F474" s="45">
        <f t="shared" si="16"/>
        <v>0</v>
      </c>
      <c r="G474" s="40"/>
      <c r="H474" s="40"/>
      <c r="I474" s="40"/>
      <c r="J474" s="40"/>
      <c r="K474" s="40"/>
      <c r="L474" s="41"/>
      <c r="N474" s="38" t="str">
        <f>IF(C474="","",VLOOKUP(C474,'Set-up'!$AF$35:$AG$64,2,FALSE))</f>
        <v/>
      </c>
      <c r="O474" s="38">
        <f t="shared" si="17"/>
        <v>0</v>
      </c>
    </row>
    <row r="475" spans="1:15" x14ac:dyDescent="0.25">
      <c r="A475" s="2"/>
      <c r="B475" s="2"/>
      <c r="C475" s="2"/>
      <c r="D475" s="2"/>
      <c r="E475" s="30"/>
      <c r="F475" s="45">
        <f t="shared" si="16"/>
        <v>0</v>
      </c>
      <c r="G475" s="40"/>
      <c r="H475" s="40"/>
      <c r="I475" s="40"/>
      <c r="J475" s="40"/>
      <c r="K475" s="40"/>
      <c r="L475" s="41"/>
      <c r="N475" s="38" t="str">
        <f>IF(C475="","",VLOOKUP(C475,'Set-up'!$AF$35:$AG$64,2,FALSE))</f>
        <v/>
      </c>
      <c r="O475" s="38">
        <f t="shared" si="17"/>
        <v>0</v>
      </c>
    </row>
    <row r="476" spans="1:15" x14ac:dyDescent="0.25">
      <c r="A476" s="2"/>
      <c r="B476" s="2"/>
      <c r="C476" s="2"/>
      <c r="D476" s="2"/>
      <c r="E476" s="30"/>
      <c r="F476" s="45">
        <f t="shared" si="16"/>
        <v>0</v>
      </c>
      <c r="G476" s="40"/>
      <c r="H476" s="40"/>
      <c r="I476" s="40"/>
      <c r="J476" s="40"/>
      <c r="K476" s="40"/>
      <c r="L476" s="41"/>
      <c r="N476" s="38" t="str">
        <f>IF(C476="","",VLOOKUP(C476,'Set-up'!$AF$35:$AG$64,2,FALSE))</f>
        <v/>
      </c>
      <c r="O476" s="38">
        <f t="shared" si="17"/>
        <v>0</v>
      </c>
    </row>
    <row r="477" spans="1:15" x14ac:dyDescent="0.25">
      <c r="A477" s="2"/>
      <c r="B477" s="2"/>
      <c r="C477" s="2"/>
      <c r="D477" s="2"/>
      <c r="E477" s="30"/>
      <c r="F477" s="45">
        <f t="shared" si="16"/>
        <v>0</v>
      </c>
      <c r="G477" s="40"/>
      <c r="H477" s="40"/>
      <c r="I477" s="40"/>
      <c r="J477" s="40"/>
      <c r="K477" s="40"/>
      <c r="L477" s="41"/>
      <c r="N477" s="38" t="str">
        <f>IF(C477="","",VLOOKUP(C477,'Set-up'!$AF$35:$AG$64,2,FALSE))</f>
        <v/>
      </c>
      <c r="O477" s="38">
        <f t="shared" si="17"/>
        <v>0</v>
      </c>
    </row>
    <row r="478" spans="1:15" x14ac:dyDescent="0.25">
      <c r="A478" s="2"/>
      <c r="B478" s="2"/>
      <c r="C478" s="2"/>
      <c r="D478" s="2"/>
      <c r="E478" s="30"/>
      <c r="F478" s="45">
        <f t="shared" si="16"/>
        <v>0</v>
      </c>
      <c r="G478" s="40"/>
      <c r="H478" s="40"/>
      <c r="I478" s="40"/>
      <c r="J478" s="40"/>
      <c r="K478" s="40"/>
      <c r="L478" s="41"/>
      <c r="N478" s="38" t="str">
        <f>IF(C478="","",VLOOKUP(C478,'Set-up'!$AF$35:$AG$64,2,FALSE))</f>
        <v/>
      </c>
      <c r="O478" s="38">
        <f t="shared" si="17"/>
        <v>0</v>
      </c>
    </row>
    <row r="479" spans="1:15" x14ac:dyDescent="0.25">
      <c r="A479" s="2"/>
      <c r="B479" s="2"/>
      <c r="C479" s="2"/>
      <c r="D479" s="2"/>
      <c r="E479" s="30"/>
      <c r="F479" s="45">
        <f t="shared" si="16"/>
        <v>0</v>
      </c>
      <c r="G479" s="40"/>
      <c r="H479" s="40"/>
      <c r="I479" s="40"/>
      <c r="J479" s="40"/>
      <c r="K479" s="40"/>
      <c r="L479" s="41"/>
      <c r="N479" s="38" t="str">
        <f>IF(C479="","",VLOOKUP(C479,'Set-up'!$AF$35:$AG$64,2,FALSE))</f>
        <v/>
      </c>
      <c r="O479" s="38">
        <f t="shared" si="17"/>
        <v>0</v>
      </c>
    </row>
    <row r="480" spans="1:15" x14ac:dyDescent="0.25">
      <c r="A480" s="2"/>
      <c r="B480" s="2"/>
      <c r="C480" s="2"/>
      <c r="D480" s="2"/>
      <c r="E480" s="30"/>
      <c r="F480" s="45">
        <f t="shared" si="16"/>
        <v>0</v>
      </c>
      <c r="G480" s="40"/>
      <c r="H480" s="40"/>
      <c r="I480" s="40"/>
      <c r="J480" s="40"/>
      <c r="K480" s="40"/>
      <c r="L480" s="41"/>
      <c r="N480" s="38" t="str">
        <f>IF(C480="","",VLOOKUP(C480,'Set-up'!$AF$35:$AG$64,2,FALSE))</f>
        <v/>
      </c>
      <c r="O480" s="38">
        <f t="shared" si="17"/>
        <v>0</v>
      </c>
    </row>
    <row r="481" spans="1:15" x14ac:dyDescent="0.25">
      <c r="A481" s="2"/>
      <c r="B481" s="2"/>
      <c r="C481" s="2"/>
      <c r="D481" s="2"/>
      <c r="E481" s="30"/>
      <c r="F481" s="45">
        <f t="shared" si="16"/>
        <v>0</v>
      </c>
      <c r="G481" s="40"/>
      <c r="H481" s="40"/>
      <c r="I481" s="40"/>
      <c r="J481" s="40"/>
      <c r="K481" s="40"/>
      <c r="L481" s="41"/>
      <c r="N481" s="38" t="str">
        <f>IF(C481="","",VLOOKUP(C481,'Set-up'!$AF$35:$AG$64,2,FALSE))</f>
        <v/>
      </c>
      <c r="O481" s="38">
        <f t="shared" si="17"/>
        <v>0</v>
      </c>
    </row>
    <row r="482" spans="1:15" x14ac:dyDescent="0.25">
      <c r="A482" s="2"/>
      <c r="B482" s="2"/>
      <c r="C482" s="2"/>
      <c r="D482" s="2"/>
      <c r="E482" s="30"/>
      <c r="F482" s="45">
        <f t="shared" si="16"/>
        <v>0</v>
      </c>
      <c r="G482" s="40"/>
      <c r="H482" s="40"/>
      <c r="I482" s="40"/>
      <c r="J482" s="40"/>
      <c r="K482" s="40"/>
      <c r="L482" s="41"/>
      <c r="N482" s="38" t="str">
        <f>IF(C482="","",VLOOKUP(C482,'Set-up'!$AF$35:$AG$64,2,FALSE))</f>
        <v/>
      </c>
      <c r="O482" s="38">
        <f t="shared" si="17"/>
        <v>0</v>
      </c>
    </row>
    <row r="483" spans="1:15" x14ac:dyDescent="0.25">
      <c r="A483" s="2"/>
      <c r="B483" s="2"/>
      <c r="C483" s="2"/>
      <c r="D483" s="2"/>
      <c r="E483" s="30"/>
      <c r="F483" s="45">
        <f t="shared" si="16"/>
        <v>0</v>
      </c>
      <c r="G483" s="40"/>
      <c r="H483" s="40"/>
      <c r="I483" s="40"/>
      <c r="J483" s="40"/>
      <c r="K483" s="40"/>
      <c r="L483" s="41"/>
      <c r="N483" s="38" t="str">
        <f>IF(C483="","",VLOOKUP(C483,'Set-up'!$AF$35:$AG$64,2,FALSE))</f>
        <v/>
      </c>
      <c r="O483" s="38">
        <f t="shared" si="17"/>
        <v>0</v>
      </c>
    </row>
    <row r="484" spans="1:15" x14ac:dyDescent="0.25">
      <c r="A484" s="2"/>
      <c r="B484" s="2"/>
      <c r="C484" s="2"/>
      <c r="D484" s="2"/>
      <c r="E484" s="30"/>
      <c r="F484" s="45">
        <f t="shared" si="16"/>
        <v>0</v>
      </c>
      <c r="G484" s="40"/>
      <c r="H484" s="40"/>
      <c r="I484" s="40"/>
      <c r="J484" s="40"/>
      <c r="K484" s="40"/>
      <c r="L484" s="41"/>
      <c r="N484" s="38" t="str">
        <f>IF(C484="","",VLOOKUP(C484,'Set-up'!$AF$35:$AG$64,2,FALSE))</f>
        <v/>
      </c>
      <c r="O484" s="38">
        <f t="shared" si="17"/>
        <v>0</v>
      </c>
    </row>
    <row r="485" spans="1:15" x14ac:dyDescent="0.25">
      <c r="A485" s="2"/>
      <c r="B485" s="2"/>
      <c r="C485" s="2"/>
      <c r="D485" s="2"/>
      <c r="E485" s="30"/>
      <c r="F485" s="45">
        <f t="shared" si="16"/>
        <v>0</v>
      </c>
      <c r="G485" s="40"/>
      <c r="H485" s="40"/>
      <c r="I485" s="40"/>
      <c r="J485" s="40"/>
      <c r="K485" s="40"/>
      <c r="L485" s="41"/>
      <c r="N485" s="38" t="str">
        <f>IF(C485="","",VLOOKUP(C485,'Set-up'!$AF$35:$AG$64,2,FALSE))</f>
        <v/>
      </c>
      <c r="O485" s="38">
        <f t="shared" si="17"/>
        <v>0</v>
      </c>
    </row>
    <row r="486" spans="1:15" x14ac:dyDescent="0.25">
      <c r="A486" s="2"/>
      <c r="B486" s="2"/>
      <c r="C486" s="2"/>
      <c r="D486" s="2"/>
      <c r="E486" s="30"/>
      <c r="F486" s="45">
        <f t="shared" si="16"/>
        <v>0</v>
      </c>
      <c r="G486" s="40"/>
      <c r="H486" s="40"/>
      <c r="I486" s="40"/>
      <c r="J486" s="40"/>
      <c r="K486" s="40"/>
      <c r="L486" s="41"/>
      <c r="N486" s="38" t="str">
        <f>IF(C486="","",VLOOKUP(C486,'Set-up'!$AF$35:$AG$64,2,FALSE))</f>
        <v/>
      </c>
      <c r="O486" s="38">
        <f t="shared" si="17"/>
        <v>0</v>
      </c>
    </row>
    <row r="487" spans="1:15" x14ac:dyDescent="0.25">
      <c r="A487" s="2"/>
      <c r="B487" s="2"/>
      <c r="C487" s="2"/>
      <c r="D487" s="2"/>
      <c r="E487" s="30"/>
      <c r="F487" s="45">
        <f t="shared" si="16"/>
        <v>0</v>
      </c>
      <c r="G487" s="40"/>
      <c r="H487" s="40"/>
      <c r="I487" s="40"/>
      <c r="J487" s="40"/>
      <c r="K487" s="40"/>
      <c r="L487" s="41"/>
      <c r="N487" s="38" t="str">
        <f>IF(C487="","",VLOOKUP(C487,'Set-up'!$AF$35:$AG$64,2,FALSE))</f>
        <v/>
      </c>
      <c r="O487" s="38">
        <f t="shared" si="17"/>
        <v>0</v>
      </c>
    </row>
    <row r="488" spans="1:15" x14ac:dyDescent="0.25">
      <c r="A488" s="2"/>
      <c r="B488" s="2"/>
      <c r="C488" s="2"/>
      <c r="D488" s="2"/>
      <c r="E488" s="30"/>
      <c r="F488" s="45">
        <f t="shared" si="16"/>
        <v>0</v>
      </c>
      <c r="G488" s="40"/>
      <c r="H488" s="40"/>
      <c r="I488" s="40"/>
      <c r="J488" s="40"/>
      <c r="K488" s="40"/>
      <c r="L488" s="41"/>
      <c r="N488" s="38" t="str">
        <f>IF(C488="","",VLOOKUP(C488,'Set-up'!$AF$35:$AG$64,2,FALSE))</f>
        <v/>
      </c>
      <c r="O488" s="38">
        <f t="shared" si="17"/>
        <v>0</v>
      </c>
    </row>
    <row r="489" spans="1:15" x14ac:dyDescent="0.25">
      <c r="A489" s="2"/>
      <c r="B489" s="2"/>
      <c r="C489" s="2"/>
      <c r="D489" s="2"/>
      <c r="E489" s="30"/>
      <c r="F489" s="45">
        <f t="shared" si="16"/>
        <v>0</v>
      </c>
      <c r="G489" s="40"/>
      <c r="H489" s="40"/>
      <c r="I489" s="40"/>
      <c r="J489" s="40"/>
      <c r="K489" s="40"/>
      <c r="L489" s="41"/>
      <c r="N489" s="38" t="str">
        <f>IF(C489="","",VLOOKUP(C489,'Set-up'!$AF$35:$AG$64,2,FALSE))</f>
        <v/>
      </c>
      <c r="O489" s="38">
        <f t="shared" si="17"/>
        <v>0</v>
      </c>
    </row>
    <row r="490" spans="1:15" x14ac:dyDescent="0.25">
      <c r="A490" s="2"/>
      <c r="B490" s="2"/>
      <c r="C490" s="2"/>
      <c r="D490" s="2"/>
      <c r="E490" s="30"/>
      <c r="F490" s="45">
        <f t="shared" si="16"/>
        <v>0</v>
      </c>
      <c r="G490" s="40"/>
      <c r="H490" s="40"/>
      <c r="I490" s="40"/>
      <c r="J490" s="40"/>
      <c r="K490" s="40"/>
      <c r="L490" s="41"/>
      <c r="N490" s="38" t="str">
        <f>IF(C490="","",VLOOKUP(C490,'Set-up'!$AF$35:$AG$64,2,FALSE))</f>
        <v/>
      </c>
      <c r="O490" s="38">
        <f t="shared" si="17"/>
        <v>0</v>
      </c>
    </row>
    <row r="491" spans="1:15" x14ac:dyDescent="0.25">
      <c r="A491" s="2"/>
      <c r="B491" s="2"/>
      <c r="C491" s="2"/>
      <c r="D491" s="2"/>
      <c r="E491" s="30"/>
      <c r="F491" s="45">
        <f t="shared" si="16"/>
        <v>0</v>
      </c>
      <c r="G491" s="40"/>
      <c r="H491" s="40"/>
      <c r="I491" s="40"/>
      <c r="J491" s="40"/>
      <c r="K491" s="40"/>
      <c r="L491" s="41"/>
      <c r="N491" s="38" t="str">
        <f>IF(C491="","",VLOOKUP(C491,'Set-up'!$AF$35:$AG$64,2,FALSE))</f>
        <v/>
      </c>
      <c r="O491" s="38">
        <f t="shared" si="17"/>
        <v>0</v>
      </c>
    </row>
    <row r="492" spans="1:15" x14ac:dyDescent="0.25">
      <c r="A492" s="2"/>
      <c r="B492" s="2"/>
      <c r="C492" s="2"/>
      <c r="D492" s="2"/>
      <c r="E492" s="30"/>
      <c r="F492" s="45">
        <f t="shared" si="16"/>
        <v>0</v>
      </c>
      <c r="G492" s="40"/>
      <c r="H492" s="40"/>
      <c r="I492" s="40"/>
      <c r="J492" s="40"/>
      <c r="K492" s="40"/>
      <c r="L492" s="41"/>
      <c r="N492" s="38" t="str">
        <f>IF(C492="","",VLOOKUP(C492,'Set-up'!$AF$35:$AG$64,2,FALSE))</f>
        <v/>
      </c>
      <c r="O492" s="38">
        <f t="shared" si="17"/>
        <v>0</v>
      </c>
    </row>
    <row r="493" spans="1:15" x14ac:dyDescent="0.25">
      <c r="A493" s="2"/>
      <c r="B493" s="2"/>
      <c r="C493" s="2"/>
      <c r="D493" s="2"/>
      <c r="E493" s="30"/>
      <c r="F493" s="45">
        <f t="shared" si="16"/>
        <v>0</v>
      </c>
      <c r="G493" s="40"/>
      <c r="H493" s="40"/>
      <c r="I493" s="40"/>
      <c r="J493" s="40"/>
      <c r="K493" s="40"/>
      <c r="L493" s="41"/>
      <c r="N493" s="38" t="str">
        <f>IF(C493="","",VLOOKUP(C493,'Set-up'!$AF$35:$AG$64,2,FALSE))</f>
        <v/>
      </c>
      <c r="O493" s="38">
        <f t="shared" si="17"/>
        <v>0</v>
      </c>
    </row>
    <row r="494" spans="1:15" x14ac:dyDescent="0.25">
      <c r="A494" s="2"/>
      <c r="B494" s="2"/>
      <c r="C494" s="2"/>
      <c r="D494" s="2"/>
      <c r="E494" s="30"/>
      <c r="F494" s="45">
        <f t="shared" si="16"/>
        <v>0</v>
      </c>
      <c r="G494" s="40"/>
      <c r="H494" s="40"/>
      <c r="I494" s="40"/>
      <c r="J494" s="40"/>
      <c r="K494" s="40"/>
      <c r="L494" s="41"/>
      <c r="N494" s="38" t="str">
        <f>IF(C494="","",VLOOKUP(C494,'Set-up'!$AF$35:$AG$64,2,FALSE))</f>
        <v/>
      </c>
      <c r="O494" s="38">
        <f t="shared" si="17"/>
        <v>0</v>
      </c>
    </row>
    <row r="495" spans="1:15" x14ac:dyDescent="0.25">
      <c r="A495" s="2"/>
      <c r="B495" s="2"/>
      <c r="C495" s="2"/>
      <c r="D495" s="2"/>
      <c r="E495" s="30"/>
      <c r="F495" s="45">
        <f t="shared" si="16"/>
        <v>0</v>
      </c>
      <c r="G495" s="40"/>
      <c r="H495" s="40"/>
      <c r="I495" s="40"/>
      <c r="J495" s="40"/>
      <c r="K495" s="40"/>
      <c r="L495" s="41"/>
      <c r="N495" s="38" t="str">
        <f>IF(C495="","",VLOOKUP(C495,'Set-up'!$AF$35:$AG$64,2,FALSE))</f>
        <v/>
      </c>
      <c r="O495" s="38">
        <f t="shared" si="17"/>
        <v>0</v>
      </c>
    </row>
    <row r="496" spans="1:15" x14ac:dyDescent="0.25">
      <c r="A496" s="2"/>
      <c r="B496" s="2"/>
      <c r="C496" s="2"/>
      <c r="D496" s="2"/>
      <c r="E496" s="30"/>
      <c r="F496" s="45">
        <f t="shared" si="16"/>
        <v>0</v>
      </c>
      <c r="G496" s="40"/>
      <c r="H496" s="40"/>
      <c r="I496" s="40"/>
      <c r="J496" s="40"/>
      <c r="K496" s="40"/>
      <c r="L496" s="41"/>
      <c r="N496" s="38" t="str">
        <f>IF(C496="","",VLOOKUP(C496,'Set-up'!$AF$35:$AG$64,2,FALSE))</f>
        <v/>
      </c>
      <c r="O496" s="38">
        <f t="shared" si="17"/>
        <v>0</v>
      </c>
    </row>
    <row r="497" spans="1:15" x14ac:dyDescent="0.25">
      <c r="A497" s="2"/>
      <c r="B497" s="2"/>
      <c r="C497" s="2"/>
      <c r="D497" s="2"/>
      <c r="E497" s="30"/>
      <c r="F497" s="45">
        <f t="shared" si="16"/>
        <v>0</v>
      </c>
      <c r="G497" s="40"/>
      <c r="H497" s="40"/>
      <c r="I497" s="40"/>
      <c r="J497" s="40"/>
      <c r="K497" s="40"/>
      <c r="L497" s="41"/>
      <c r="N497" s="38" t="str">
        <f>IF(C497="","",VLOOKUP(C497,'Set-up'!$AF$35:$AG$64,2,FALSE))</f>
        <v/>
      </c>
      <c r="O497" s="38">
        <f t="shared" si="17"/>
        <v>0</v>
      </c>
    </row>
    <row r="498" spans="1:15" x14ac:dyDescent="0.25">
      <c r="A498" s="2"/>
      <c r="B498" s="2"/>
      <c r="C498" s="2"/>
      <c r="D498" s="2"/>
      <c r="E498" s="30"/>
      <c r="F498" s="45">
        <f t="shared" si="16"/>
        <v>0</v>
      </c>
      <c r="G498" s="40"/>
      <c r="H498" s="40"/>
      <c r="I498" s="40"/>
      <c r="J498" s="40"/>
      <c r="K498" s="40"/>
      <c r="L498" s="41"/>
      <c r="N498" s="38" t="str">
        <f>IF(C498="","",VLOOKUP(C498,'Set-up'!$AF$35:$AG$64,2,FALSE))</f>
        <v/>
      </c>
      <c r="O498" s="38">
        <f t="shared" si="17"/>
        <v>0</v>
      </c>
    </row>
    <row r="499" spans="1:15" x14ac:dyDescent="0.25">
      <c r="A499" s="2"/>
      <c r="B499" s="2"/>
      <c r="C499" s="2"/>
      <c r="D499" s="2"/>
      <c r="E499" s="30"/>
      <c r="F499" s="45">
        <f t="shared" si="16"/>
        <v>0</v>
      </c>
      <c r="G499" s="40"/>
      <c r="H499" s="40"/>
      <c r="I499" s="40"/>
      <c r="J499" s="40"/>
      <c r="K499" s="40"/>
      <c r="L499" s="41"/>
      <c r="N499" s="38" t="str">
        <f>IF(C499="","",VLOOKUP(C499,'Set-up'!$AF$35:$AG$64,2,FALSE))</f>
        <v/>
      </c>
      <c r="O499" s="38">
        <f t="shared" si="17"/>
        <v>0</v>
      </c>
    </row>
    <row r="500" spans="1:15" x14ac:dyDescent="0.25">
      <c r="A500" s="2"/>
      <c r="B500" s="2"/>
      <c r="C500" s="2"/>
      <c r="D500" s="2"/>
      <c r="E500" s="30"/>
      <c r="F500" s="45">
        <f t="shared" si="16"/>
        <v>0</v>
      </c>
      <c r="G500" s="40"/>
      <c r="H500" s="40"/>
      <c r="I500" s="40"/>
      <c r="J500" s="40"/>
      <c r="K500" s="40"/>
      <c r="L500" s="41"/>
      <c r="N500" s="38" t="str">
        <f>IF(C500="","",VLOOKUP(C500,'Set-up'!$AF$35:$AG$64,2,FALSE))</f>
        <v/>
      </c>
      <c r="O500" s="38">
        <f t="shared" si="17"/>
        <v>0</v>
      </c>
    </row>
    <row r="501" spans="1:15" x14ac:dyDescent="0.25">
      <c r="A501" s="2"/>
      <c r="B501" s="2"/>
      <c r="C501" s="2"/>
      <c r="D501" s="2"/>
      <c r="E501" s="30"/>
      <c r="F501" s="45">
        <f t="shared" si="16"/>
        <v>0</v>
      </c>
      <c r="G501" s="40"/>
      <c r="H501" s="40"/>
      <c r="I501" s="40"/>
      <c r="J501" s="40"/>
      <c r="K501" s="40"/>
      <c r="L501" s="41"/>
      <c r="N501" s="38" t="str">
        <f>IF(C501="","",VLOOKUP(C501,'Set-up'!$AF$35:$AG$64,2,FALSE))</f>
        <v/>
      </c>
      <c r="O501" s="38">
        <f t="shared" si="17"/>
        <v>0</v>
      </c>
    </row>
    <row r="502" spans="1:15" x14ac:dyDescent="0.25">
      <c r="A502" s="2"/>
      <c r="B502" s="2"/>
      <c r="C502" s="2"/>
      <c r="D502" s="2"/>
      <c r="E502" s="30"/>
      <c r="F502" s="45">
        <f t="shared" si="16"/>
        <v>0</v>
      </c>
      <c r="G502" s="40"/>
      <c r="H502" s="40"/>
      <c r="I502" s="40"/>
      <c r="J502" s="40"/>
      <c r="K502" s="40"/>
      <c r="L502" s="41"/>
      <c r="N502" s="38" t="str">
        <f>IF(C502="","",VLOOKUP(C502,'Set-up'!$AF$35:$AG$64,2,FALSE))</f>
        <v/>
      </c>
      <c r="O502" s="38">
        <f t="shared" si="17"/>
        <v>0</v>
      </c>
    </row>
    <row r="503" spans="1:15" x14ac:dyDescent="0.25">
      <c r="A503" s="2"/>
      <c r="B503" s="2"/>
      <c r="C503" s="2"/>
      <c r="D503" s="2"/>
      <c r="E503" s="30"/>
      <c r="F503" s="45">
        <f t="shared" si="16"/>
        <v>0</v>
      </c>
      <c r="G503" s="40"/>
      <c r="H503" s="40"/>
      <c r="I503" s="40"/>
      <c r="J503" s="40"/>
      <c r="K503" s="40"/>
      <c r="L503" s="41"/>
      <c r="N503" s="38" t="str">
        <f>IF(C503="","",VLOOKUP(C503,'Set-up'!$AF$35:$AG$64,2,FALSE))</f>
        <v/>
      </c>
      <c r="O503" s="38">
        <f t="shared" si="17"/>
        <v>0</v>
      </c>
    </row>
    <row r="504" spans="1:15" x14ac:dyDescent="0.25">
      <c r="A504" s="2"/>
      <c r="B504" s="2"/>
      <c r="C504" s="2"/>
      <c r="D504" s="2"/>
      <c r="E504" s="30"/>
      <c r="F504" s="45">
        <f t="shared" si="16"/>
        <v>0</v>
      </c>
      <c r="G504" s="40"/>
      <c r="H504" s="40"/>
      <c r="I504" s="40"/>
      <c r="J504" s="40"/>
      <c r="K504" s="40"/>
      <c r="L504" s="41"/>
      <c r="N504" s="38" t="str">
        <f>IF(C504="","",VLOOKUP(C504,'Set-up'!$AF$35:$AG$64,2,FALSE))</f>
        <v/>
      </c>
      <c r="O504" s="38">
        <f t="shared" si="2"/>
        <v>0</v>
      </c>
    </row>
  </sheetData>
  <sheetProtection algorithmName="SHA-512" hashValue="9eM6/imph20lCoufXk8fSJX36nPCu7Alf+jSw7sKRutEfIk5Ea3otFdW14dm8D7iwxb0EwOUNv8POOLHeuY1rA==" saltValue="dVx0Fz58RAHMKCfwzALH8A==" spinCount="100000" sheet="1" objects="1" scenarios="1" autoFilter="0"/>
  <protectedRanges>
    <protectedRange sqref="A5:E504" name="EU aktiviteter"/>
    <protectedRange sqref="G5:L504" name="EU kostnader"/>
  </protectedRanges>
  <autoFilter ref="A4:L4" xr:uid="{E5820932-C376-4681-981A-D3476A541789}"/>
  <phoneticPr fontId="2" type="noConversion"/>
  <conditionalFormatting sqref="G4:L504">
    <cfRule type="expression" dxfId="19" priority="1">
      <formula>IF(ISNA(G$4),TRUE,IF(G$4=0,TRUE,FALSE))</formula>
    </cfRule>
  </conditionalFormatting>
  <dataValidations count="4">
    <dataValidation type="list" allowBlank="1" showInputMessage="1" showErrorMessage="1" sqref="C5:C504" xr:uid="{5A4BC534-5A76-4D13-9D58-BC43FB2C21B4}">
      <formula1>Partner_EU</formula1>
    </dataValidation>
    <dataValidation type="list" allowBlank="1" showInputMessage="1" showErrorMessage="1" sqref="D5:D504" xr:uid="{49BB5E02-7EED-41C3-A7DA-9E02A36FACC6}">
      <formula1>Kostnadsslag</formula1>
    </dataValidation>
    <dataValidation type="list" allowBlank="1" showInputMessage="1" showErrorMessage="1" sqref="A5:A504" xr:uid="{7AFD6B23-E5B2-4869-8198-497E7D232471}">
      <formula1>Aktiviteter</formula1>
    </dataValidation>
    <dataValidation type="whole" operator="greaterThan" allowBlank="1" showInputMessage="1" showErrorMessage="1" error="Kostnader anges som belopp utan decimaler" sqref="G5:L504" xr:uid="{5E50C0CA-B336-4639-836D-E0B675397018}">
      <formula1>-10000000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E54C-892B-4E9F-875A-C93224948C81}">
  <sheetPr>
    <tabColor theme="9"/>
  </sheetPr>
  <dimension ref="A1:U304"/>
  <sheetViews>
    <sheetView topLeftCell="A3" workbookViewId="0">
      <pane ySplit="2" topLeftCell="A5" activePane="bottomLeft" state="frozen"/>
      <selection activeCell="F16" sqref="F16"/>
      <selection pane="bottomLeft" activeCell="A5" sqref="A5"/>
    </sheetView>
  </sheetViews>
  <sheetFormatPr defaultColWidth="9.140625" defaultRowHeight="15.75" x14ac:dyDescent="0.25"/>
  <cols>
    <col min="1" max="1" width="38.5703125" style="1" customWidth="1"/>
    <col min="2" max="2" width="34.28515625" style="1" customWidth="1"/>
    <col min="3" max="3" width="30" style="1" customWidth="1"/>
    <col min="4" max="4" width="40.7109375" style="1" customWidth="1"/>
    <col min="5" max="5" width="108.5703125" style="1" customWidth="1"/>
    <col min="6" max="6" width="13.5703125" style="8" customWidth="1"/>
    <col min="7" max="12" width="13.5703125" style="1" customWidth="1"/>
    <col min="13" max="13" width="9.140625" style="1" customWidth="1"/>
    <col min="14" max="14" width="9.140625" style="1" hidden="1" customWidth="1"/>
    <col min="15" max="15" width="24.28515625" style="1" hidden="1" customWidth="1"/>
    <col min="16" max="21" width="7.42578125" style="1" hidden="1" customWidth="1"/>
    <col min="22" max="22" width="9.140625" style="1" customWidth="1"/>
    <col min="23" max="16384" width="9.140625" style="1"/>
  </cols>
  <sheetData>
    <row r="1" spans="1:21" hidden="1" x14ac:dyDescent="0.25">
      <c r="G1" s="26" t="s">
        <v>15</v>
      </c>
      <c r="H1" s="26" t="s">
        <v>16</v>
      </c>
      <c r="I1" s="26" t="s">
        <v>17</v>
      </c>
      <c r="J1" s="26" t="s">
        <v>18</v>
      </c>
      <c r="K1" s="26" t="s">
        <v>19</v>
      </c>
      <c r="L1" s="26" t="s">
        <v>52</v>
      </c>
      <c r="P1" s="29">
        <v>10</v>
      </c>
    </row>
    <row r="2" spans="1:21" hidden="1" x14ac:dyDescent="0.25">
      <c r="G2" s="26">
        <f t="shared" ref="G2:L2" si="0">G4</f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</row>
    <row r="3" spans="1:21" s="84" customFormat="1" ht="21" customHeight="1" x14ac:dyDescent="0.35">
      <c r="A3" s="79" t="s">
        <v>80</v>
      </c>
      <c r="B3" s="79"/>
      <c r="O3" s="84" t="s">
        <v>53</v>
      </c>
    </row>
    <row r="4" spans="1:21" s="77" customFormat="1" ht="22.15" customHeight="1" x14ac:dyDescent="0.3">
      <c r="A4" s="80" t="s">
        <v>56</v>
      </c>
      <c r="B4" s="80" t="s">
        <v>8</v>
      </c>
      <c r="C4" s="80" t="s">
        <v>2</v>
      </c>
      <c r="D4" s="80" t="s">
        <v>10</v>
      </c>
      <c r="E4" s="80" t="s">
        <v>9</v>
      </c>
      <c r="F4" s="80" t="s">
        <v>24</v>
      </c>
      <c r="G4" s="82">
        <f>VLOOKUP(G1,'Set-up'!$A$6:$B$11,2,FALSE)</f>
        <v>0</v>
      </c>
      <c r="H4" s="82">
        <f>VLOOKUP(H1,'Set-up'!$A$6:$B$11,2,FALSE)</f>
        <v>0</v>
      </c>
      <c r="I4" s="82">
        <f>VLOOKUP(I1,'Set-up'!$A$6:$B$11,2,FALSE)</f>
        <v>0</v>
      </c>
      <c r="J4" s="82">
        <f>VLOOKUP(J1,'Set-up'!$A$6:$B$11,2,FALSE)</f>
        <v>0</v>
      </c>
      <c r="K4" s="82">
        <f>VLOOKUP(K1,'Set-up'!$A$6:$B$11,2,FALSE)</f>
        <v>0</v>
      </c>
      <c r="L4" s="82">
        <f>VLOOKUP(L1,'Set-up'!$A$6:$B$11,2,FALSE)</f>
        <v>0</v>
      </c>
      <c r="N4" s="85"/>
      <c r="O4" s="85" t="str">
        <f>F4</f>
        <v>Totalt</v>
      </c>
      <c r="P4" s="85">
        <f t="shared" ref="P4:U4" si="1">G4</f>
        <v>0</v>
      </c>
      <c r="Q4" s="85">
        <f t="shared" si="1"/>
        <v>0</v>
      </c>
      <c r="R4" s="85">
        <f t="shared" si="1"/>
        <v>0</v>
      </c>
      <c r="S4" s="85">
        <f t="shared" si="1"/>
        <v>0</v>
      </c>
      <c r="T4" s="85">
        <f t="shared" si="1"/>
        <v>0</v>
      </c>
      <c r="U4" s="85">
        <f t="shared" si="1"/>
        <v>0</v>
      </c>
    </row>
    <row r="5" spans="1:21" x14ac:dyDescent="0.25">
      <c r="A5" s="2"/>
      <c r="B5" s="2"/>
      <c r="C5" s="2"/>
      <c r="D5" s="2"/>
      <c r="E5" s="30"/>
      <c r="F5" s="45">
        <f>SUM(G5:L5)</f>
        <v>0</v>
      </c>
      <c r="G5" s="40"/>
      <c r="H5" s="40"/>
      <c r="I5" s="40"/>
      <c r="J5" s="40"/>
      <c r="K5" s="40"/>
      <c r="L5" s="40"/>
      <c r="N5" s="38">
        <f>IF(C5="",0,1)</f>
        <v>0</v>
      </c>
      <c r="O5" s="27">
        <f>SUM(P5:U5)</f>
        <v>0</v>
      </c>
      <c r="P5" s="27">
        <f>ROUND((G5/$P$1),0)</f>
        <v>0</v>
      </c>
      <c r="Q5" s="27">
        <f t="shared" ref="Q5:U5" si="2">ROUND((H5/$P$1),0)</f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0</v>
      </c>
    </row>
    <row r="6" spans="1:21" x14ac:dyDescent="0.25">
      <c r="A6" s="2"/>
      <c r="B6" s="2"/>
      <c r="C6" s="2"/>
      <c r="D6" s="2"/>
      <c r="E6" s="30"/>
      <c r="F6" s="45">
        <f t="shared" ref="F6:F304" si="3">SUM(G6:L6)</f>
        <v>0</v>
      </c>
      <c r="G6" s="40"/>
      <c r="H6" s="40"/>
      <c r="I6" s="40"/>
      <c r="J6" s="40"/>
      <c r="K6" s="40"/>
      <c r="L6" s="40"/>
      <c r="N6" s="38">
        <f t="shared" ref="N6:N304" si="4">IF(C6="",0,1)</f>
        <v>0</v>
      </c>
      <c r="O6" s="27">
        <f t="shared" ref="O6:O304" si="5">SUM(P6:U6)</f>
        <v>0</v>
      </c>
      <c r="P6" s="27">
        <f t="shared" ref="P6:P69" si="6">ROUND((G6/$P$1),0)</f>
        <v>0</v>
      </c>
      <c r="Q6" s="27">
        <f t="shared" ref="Q6:Q69" si="7">ROUND((H6/$P$1),0)</f>
        <v>0</v>
      </c>
      <c r="R6" s="27">
        <f t="shared" ref="R6:R69" si="8">ROUND((I6/$P$1),0)</f>
        <v>0</v>
      </c>
      <c r="S6" s="27">
        <f t="shared" ref="S6:S69" si="9">ROUND((J6/$P$1),0)</f>
        <v>0</v>
      </c>
      <c r="T6" s="27">
        <f t="shared" ref="T6:T69" si="10">ROUND((K6/$P$1),0)</f>
        <v>0</v>
      </c>
      <c r="U6" s="27">
        <f t="shared" ref="U6:U69" si="11">ROUND((L6/$P$1),0)</f>
        <v>0</v>
      </c>
    </row>
    <row r="7" spans="1:21" x14ac:dyDescent="0.25">
      <c r="A7" s="2"/>
      <c r="B7" s="2"/>
      <c r="C7" s="2"/>
      <c r="D7" s="2"/>
      <c r="E7" s="30"/>
      <c r="F7" s="45">
        <f t="shared" si="3"/>
        <v>0</v>
      </c>
      <c r="G7" s="40"/>
      <c r="H7" s="40"/>
      <c r="I7" s="40"/>
      <c r="J7" s="40"/>
      <c r="K7" s="40"/>
      <c r="L7" s="40"/>
      <c r="N7" s="38">
        <f t="shared" si="4"/>
        <v>0</v>
      </c>
      <c r="O7" s="27">
        <f t="shared" si="5"/>
        <v>0</v>
      </c>
      <c r="P7" s="27">
        <f t="shared" si="6"/>
        <v>0</v>
      </c>
      <c r="Q7" s="27">
        <f t="shared" si="7"/>
        <v>0</v>
      </c>
      <c r="R7" s="27">
        <f t="shared" si="8"/>
        <v>0</v>
      </c>
      <c r="S7" s="27">
        <f t="shared" si="9"/>
        <v>0</v>
      </c>
      <c r="T7" s="27">
        <f t="shared" si="10"/>
        <v>0</v>
      </c>
      <c r="U7" s="27">
        <f t="shared" si="11"/>
        <v>0</v>
      </c>
    </row>
    <row r="8" spans="1:21" x14ac:dyDescent="0.25">
      <c r="A8" s="2"/>
      <c r="B8" s="2"/>
      <c r="C8" s="2"/>
      <c r="D8" s="2"/>
      <c r="E8" s="30"/>
      <c r="F8" s="45">
        <f t="shared" si="3"/>
        <v>0</v>
      </c>
      <c r="G8" s="40"/>
      <c r="H8" s="40"/>
      <c r="I8" s="40"/>
      <c r="J8" s="40"/>
      <c r="K8" s="40"/>
      <c r="L8" s="40"/>
      <c r="N8" s="38">
        <f t="shared" si="4"/>
        <v>0</v>
      </c>
      <c r="O8" s="27">
        <f t="shared" si="5"/>
        <v>0</v>
      </c>
      <c r="P8" s="27">
        <f t="shared" si="6"/>
        <v>0</v>
      </c>
      <c r="Q8" s="27">
        <f t="shared" si="7"/>
        <v>0</v>
      </c>
      <c r="R8" s="27">
        <f t="shared" si="8"/>
        <v>0</v>
      </c>
      <c r="S8" s="27">
        <f t="shared" si="9"/>
        <v>0</v>
      </c>
      <c r="T8" s="27">
        <f t="shared" si="10"/>
        <v>0</v>
      </c>
      <c r="U8" s="27">
        <f t="shared" si="11"/>
        <v>0</v>
      </c>
    </row>
    <row r="9" spans="1:21" x14ac:dyDescent="0.25">
      <c r="A9" s="2"/>
      <c r="B9" s="2"/>
      <c r="C9" s="2"/>
      <c r="D9" s="2"/>
      <c r="E9" s="30"/>
      <c r="F9" s="45">
        <f t="shared" si="3"/>
        <v>0</v>
      </c>
      <c r="G9" s="40"/>
      <c r="H9" s="40"/>
      <c r="I9" s="40"/>
      <c r="J9" s="40"/>
      <c r="K9" s="40"/>
      <c r="L9" s="40"/>
      <c r="N9" s="38">
        <f t="shared" si="4"/>
        <v>0</v>
      </c>
      <c r="O9" s="27">
        <f t="shared" si="5"/>
        <v>0</v>
      </c>
      <c r="P9" s="27">
        <f t="shared" si="6"/>
        <v>0</v>
      </c>
      <c r="Q9" s="27">
        <f t="shared" si="7"/>
        <v>0</v>
      </c>
      <c r="R9" s="27">
        <f t="shared" si="8"/>
        <v>0</v>
      </c>
      <c r="S9" s="27">
        <f t="shared" si="9"/>
        <v>0</v>
      </c>
      <c r="T9" s="27">
        <f t="shared" si="10"/>
        <v>0</v>
      </c>
      <c r="U9" s="27">
        <f t="shared" si="11"/>
        <v>0</v>
      </c>
    </row>
    <row r="10" spans="1:21" x14ac:dyDescent="0.25">
      <c r="A10" s="2"/>
      <c r="B10" s="2"/>
      <c r="C10" s="2"/>
      <c r="D10" s="2"/>
      <c r="E10" s="30"/>
      <c r="F10" s="45">
        <f t="shared" si="3"/>
        <v>0</v>
      </c>
      <c r="G10" s="40"/>
      <c r="H10" s="40"/>
      <c r="I10" s="40"/>
      <c r="J10" s="40"/>
      <c r="K10" s="40"/>
      <c r="L10" s="40"/>
      <c r="N10" s="38">
        <f t="shared" si="4"/>
        <v>0</v>
      </c>
      <c r="O10" s="27">
        <f t="shared" si="5"/>
        <v>0</v>
      </c>
      <c r="P10" s="27">
        <f t="shared" si="6"/>
        <v>0</v>
      </c>
      <c r="Q10" s="27">
        <f t="shared" si="7"/>
        <v>0</v>
      </c>
      <c r="R10" s="27">
        <f t="shared" si="8"/>
        <v>0</v>
      </c>
      <c r="S10" s="27">
        <f t="shared" si="9"/>
        <v>0</v>
      </c>
      <c r="T10" s="27">
        <f t="shared" si="10"/>
        <v>0</v>
      </c>
      <c r="U10" s="27">
        <f t="shared" si="11"/>
        <v>0</v>
      </c>
    </row>
    <row r="11" spans="1:21" x14ac:dyDescent="0.25">
      <c r="A11" s="2"/>
      <c r="B11" s="2"/>
      <c r="C11" s="2"/>
      <c r="D11" s="2"/>
      <c r="E11" s="30"/>
      <c r="F11" s="45">
        <f t="shared" si="3"/>
        <v>0</v>
      </c>
      <c r="G11" s="40"/>
      <c r="H11" s="40"/>
      <c r="I11" s="40"/>
      <c r="J11" s="40"/>
      <c r="K11" s="40"/>
      <c r="L11" s="40"/>
      <c r="N11" s="38">
        <f t="shared" si="4"/>
        <v>0</v>
      </c>
      <c r="O11" s="27">
        <f t="shared" si="5"/>
        <v>0</v>
      </c>
      <c r="P11" s="27">
        <f t="shared" si="6"/>
        <v>0</v>
      </c>
      <c r="Q11" s="27">
        <f t="shared" si="7"/>
        <v>0</v>
      </c>
      <c r="R11" s="27">
        <f t="shared" si="8"/>
        <v>0</v>
      </c>
      <c r="S11" s="27">
        <f t="shared" si="9"/>
        <v>0</v>
      </c>
      <c r="T11" s="27">
        <f t="shared" si="10"/>
        <v>0</v>
      </c>
      <c r="U11" s="27">
        <f t="shared" si="11"/>
        <v>0</v>
      </c>
    </row>
    <row r="12" spans="1:21" x14ac:dyDescent="0.25">
      <c r="A12" s="2"/>
      <c r="B12" s="2"/>
      <c r="C12" s="2"/>
      <c r="D12" s="2"/>
      <c r="E12" s="30"/>
      <c r="F12" s="45">
        <f t="shared" si="3"/>
        <v>0</v>
      </c>
      <c r="G12" s="40"/>
      <c r="H12" s="40"/>
      <c r="I12" s="40"/>
      <c r="J12" s="40"/>
      <c r="K12" s="40"/>
      <c r="L12" s="40"/>
      <c r="N12" s="38">
        <f t="shared" si="4"/>
        <v>0</v>
      </c>
      <c r="O12" s="27">
        <f t="shared" si="5"/>
        <v>0</v>
      </c>
      <c r="P12" s="27">
        <f t="shared" si="6"/>
        <v>0</v>
      </c>
      <c r="Q12" s="27">
        <f t="shared" si="7"/>
        <v>0</v>
      </c>
      <c r="R12" s="27">
        <f t="shared" si="8"/>
        <v>0</v>
      </c>
      <c r="S12" s="27">
        <f t="shared" si="9"/>
        <v>0</v>
      </c>
      <c r="T12" s="27">
        <f t="shared" si="10"/>
        <v>0</v>
      </c>
      <c r="U12" s="27">
        <f t="shared" si="11"/>
        <v>0</v>
      </c>
    </row>
    <row r="13" spans="1:21" x14ac:dyDescent="0.25">
      <c r="A13" s="2"/>
      <c r="B13" s="2"/>
      <c r="C13" s="2"/>
      <c r="D13" s="2"/>
      <c r="E13" s="30"/>
      <c r="F13" s="45">
        <f t="shared" si="3"/>
        <v>0</v>
      </c>
      <c r="G13" s="40"/>
      <c r="H13" s="40"/>
      <c r="I13" s="40"/>
      <c r="J13" s="40"/>
      <c r="K13" s="40"/>
      <c r="L13" s="40"/>
      <c r="N13" s="38">
        <f t="shared" si="4"/>
        <v>0</v>
      </c>
      <c r="O13" s="27">
        <f t="shared" si="5"/>
        <v>0</v>
      </c>
      <c r="P13" s="27">
        <f t="shared" si="6"/>
        <v>0</v>
      </c>
      <c r="Q13" s="27">
        <f t="shared" si="7"/>
        <v>0</v>
      </c>
      <c r="R13" s="27">
        <f t="shared" si="8"/>
        <v>0</v>
      </c>
      <c r="S13" s="27">
        <f t="shared" si="9"/>
        <v>0</v>
      </c>
      <c r="T13" s="27">
        <f t="shared" si="10"/>
        <v>0</v>
      </c>
      <c r="U13" s="27">
        <f t="shared" si="11"/>
        <v>0</v>
      </c>
    </row>
    <row r="14" spans="1:21" x14ac:dyDescent="0.25">
      <c r="A14" s="2"/>
      <c r="B14" s="2"/>
      <c r="C14" s="2"/>
      <c r="D14" s="2"/>
      <c r="E14" s="30"/>
      <c r="F14" s="45">
        <f t="shared" si="3"/>
        <v>0</v>
      </c>
      <c r="G14" s="40"/>
      <c r="H14" s="40"/>
      <c r="I14" s="40"/>
      <c r="J14" s="40"/>
      <c r="K14" s="40"/>
      <c r="L14" s="40"/>
      <c r="N14" s="38">
        <f t="shared" si="4"/>
        <v>0</v>
      </c>
      <c r="O14" s="27">
        <f t="shared" si="5"/>
        <v>0</v>
      </c>
      <c r="P14" s="27">
        <f t="shared" si="6"/>
        <v>0</v>
      </c>
      <c r="Q14" s="27">
        <f t="shared" si="7"/>
        <v>0</v>
      </c>
      <c r="R14" s="27">
        <f t="shared" si="8"/>
        <v>0</v>
      </c>
      <c r="S14" s="27">
        <f t="shared" si="9"/>
        <v>0</v>
      </c>
      <c r="T14" s="27">
        <f t="shared" si="10"/>
        <v>0</v>
      </c>
      <c r="U14" s="27">
        <f t="shared" si="11"/>
        <v>0</v>
      </c>
    </row>
    <row r="15" spans="1:21" x14ac:dyDescent="0.25">
      <c r="A15" s="2"/>
      <c r="B15" s="2"/>
      <c r="C15" s="2"/>
      <c r="D15" s="2"/>
      <c r="E15" s="30"/>
      <c r="F15" s="45">
        <f t="shared" ref="F15:F78" si="12">SUM(G15:L15)</f>
        <v>0</v>
      </c>
      <c r="G15" s="40"/>
      <c r="H15" s="40"/>
      <c r="I15" s="40"/>
      <c r="J15" s="40"/>
      <c r="K15" s="40"/>
      <c r="L15" s="40"/>
      <c r="N15" s="38">
        <f t="shared" ref="N15:N78" si="13">IF(C15="",0,1)</f>
        <v>0</v>
      </c>
      <c r="O15" s="27">
        <f t="shared" ref="O15:O78" si="14">SUM(P15:U15)</f>
        <v>0</v>
      </c>
      <c r="P15" s="27">
        <f t="shared" si="6"/>
        <v>0</v>
      </c>
      <c r="Q15" s="27">
        <f t="shared" si="7"/>
        <v>0</v>
      </c>
      <c r="R15" s="27">
        <f t="shared" si="8"/>
        <v>0</v>
      </c>
      <c r="S15" s="27">
        <f t="shared" si="9"/>
        <v>0</v>
      </c>
      <c r="T15" s="27">
        <f t="shared" si="10"/>
        <v>0</v>
      </c>
      <c r="U15" s="27">
        <f t="shared" si="11"/>
        <v>0</v>
      </c>
    </row>
    <row r="16" spans="1:21" x14ac:dyDescent="0.25">
      <c r="A16" s="2"/>
      <c r="B16" s="2"/>
      <c r="C16" s="2"/>
      <c r="D16" s="2"/>
      <c r="E16" s="30"/>
      <c r="F16" s="45">
        <f t="shared" si="12"/>
        <v>0</v>
      </c>
      <c r="G16" s="40"/>
      <c r="H16" s="40"/>
      <c r="I16" s="40"/>
      <c r="J16" s="40"/>
      <c r="K16" s="40"/>
      <c r="L16" s="40"/>
      <c r="N16" s="38">
        <f t="shared" si="13"/>
        <v>0</v>
      </c>
      <c r="O16" s="27">
        <f t="shared" si="14"/>
        <v>0</v>
      </c>
      <c r="P16" s="27">
        <f t="shared" si="6"/>
        <v>0</v>
      </c>
      <c r="Q16" s="27">
        <f t="shared" si="7"/>
        <v>0</v>
      </c>
      <c r="R16" s="27">
        <f t="shared" si="8"/>
        <v>0</v>
      </c>
      <c r="S16" s="27">
        <f t="shared" si="9"/>
        <v>0</v>
      </c>
      <c r="T16" s="27">
        <f t="shared" si="10"/>
        <v>0</v>
      </c>
      <c r="U16" s="27">
        <f t="shared" si="11"/>
        <v>0</v>
      </c>
    </row>
    <row r="17" spans="1:21" x14ac:dyDescent="0.25">
      <c r="A17" s="2"/>
      <c r="B17" s="2"/>
      <c r="C17" s="2"/>
      <c r="D17" s="2"/>
      <c r="E17" s="30"/>
      <c r="F17" s="45">
        <f t="shared" si="12"/>
        <v>0</v>
      </c>
      <c r="G17" s="40"/>
      <c r="H17" s="40"/>
      <c r="I17" s="40"/>
      <c r="J17" s="40"/>
      <c r="K17" s="40"/>
      <c r="L17" s="40"/>
      <c r="N17" s="38">
        <f t="shared" si="13"/>
        <v>0</v>
      </c>
      <c r="O17" s="27">
        <f t="shared" si="14"/>
        <v>0</v>
      </c>
      <c r="P17" s="27">
        <f t="shared" si="6"/>
        <v>0</v>
      </c>
      <c r="Q17" s="27">
        <f t="shared" si="7"/>
        <v>0</v>
      </c>
      <c r="R17" s="27">
        <f t="shared" si="8"/>
        <v>0</v>
      </c>
      <c r="S17" s="27">
        <f t="shared" si="9"/>
        <v>0</v>
      </c>
      <c r="T17" s="27">
        <f t="shared" si="10"/>
        <v>0</v>
      </c>
      <c r="U17" s="27">
        <f t="shared" si="11"/>
        <v>0</v>
      </c>
    </row>
    <row r="18" spans="1:21" x14ac:dyDescent="0.25">
      <c r="A18" s="2"/>
      <c r="B18" s="2"/>
      <c r="C18" s="2"/>
      <c r="D18" s="2"/>
      <c r="E18" s="30"/>
      <c r="F18" s="45">
        <f t="shared" si="12"/>
        <v>0</v>
      </c>
      <c r="G18" s="40"/>
      <c r="H18" s="40"/>
      <c r="I18" s="40"/>
      <c r="J18" s="40"/>
      <c r="K18" s="40"/>
      <c r="L18" s="40"/>
      <c r="N18" s="38">
        <f t="shared" si="13"/>
        <v>0</v>
      </c>
      <c r="O18" s="27">
        <f t="shared" si="14"/>
        <v>0</v>
      </c>
      <c r="P18" s="27">
        <f t="shared" si="6"/>
        <v>0</v>
      </c>
      <c r="Q18" s="27">
        <f t="shared" si="7"/>
        <v>0</v>
      </c>
      <c r="R18" s="27">
        <f t="shared" si="8"/>
        <v>0</v>
      </c>
      <c r="S18" s="27">
        <f t="shared" si="9"/>
        <v>0</v>
      </c>
      <c r="T18" s="27">
        <f t="shared" si="10"/>
        <v>0</v>
      </c>
      <c r="U18" s="27">
        <f t="shared" si="11"/>
        <v>0</v>
      </c>
    </row>
    <row r="19" spans="1:21" x14ac:dyDescent="0.25">
      <c r="A19" s="2"/>
      <c r="B19" s="2"/>
      <c r="C19" s="2"/>
      <c r="D19" s="2"/>
      <c r="E19" s="30"/>
      <c r="F19" s="45">
        <f t="shared" si="12"/>
        <v>0</v>
      </c>
      <c r="G19" s="40"/>
      <c r="H19" s="40"/>
      <c r="I19" s="40"/>
      <c r="J19" s="40"/>
      <c r="K19" s="40"/>
      <c r="L19" s="40"/>
      <c r="N19" s="38">
        <f t="shared" si="13"/>
        <v>0</v>
      </c>
      <c r="O19" s="27">
        <f t="shared" si="14"/>
        <v>0</v>
      </c>
      <c r="P19" s="27">
        <f t="shared" si="6"/>
        <v>0</v>
      </c>
      <c r="Q19" s="27">
        <f t="shared" si="7"/>
        <v>0</v>
      </c>
      <c r="R19" s="27">
        <f t="shared" si="8"/>
        <v>0</v>
      </c>
      <c r="S19" s="27">
        <f t="shared" si="9"/>
        <v>0</v>
      </c>
      <c r="T19" s="27">
        <f t="shared" si="10"/>
        <v>0</v>
      </c>
      <c r="U19" s="27">
        <f t="shared" si="11"/>
        <v>0</v>
      </c>
    </row>
    <row r="20" spans="1:21" x14ac:dyDescent="0.25">
      <c r="A20" s="2"/>
      <c r="B20" s="2"/>
      <c r="C20" s="2"/>
      <c r="D20" s="2"/>
      <c r="E20" s="30"/>
      <c r="F20" s="45">
        <f t="shared" si="12"/>
        <v>0</v>
      </c>
      <c r="G20" s="40"/>
      <c r="H20" s="40"/>
      <c r="I20" s="40"/>
      <c r="J20" s="40"/>
      <c r="K20" s="40"/>
      <c r="L20" s="40"/>
      <c r="N20" s="38">
        <f t="shared" si="13"/>
        <v>0</v>
      </c>
      <c r="O20" s="27">
        <f t="shared" si="14"/>
        <v>0</v>
      </c>
      <c r="P20" s="27">
        <f t="shared" si="6"/>
        <v>0</v>
      </c>
      <c r="Q20" s="27">
        <f t="shared" si="7"/>
        <v>0</v>
      </c>
      <c r="R20" s="27">
        <f t="shared" si="8"/>
        <v>0</v>
      </c>
      <c r="S20" s="27">
        <f t="shared" si="9"/>
        <v>0</v>
      </c>
      <c r="T20" s="27">
        <f t="shared" si="10"/>
        <v>0</v>
      </c>
      <c r="U20" s="27">
        <f t="shared" si="11"/>
        <v>0</v>
      </c>
    </row>
    <row r="21" spans="1:21" x14ac:dyDescent="0.25">
      <c r="A21" s="2"/>
      <c r="B21" s="2"/>
      <c r="C21" s="2"/>
      <c r="D21" s="2"/>
      <c r="E21" s="30"/>
      <c r="F21" s="45">
        <f t="shared" si="12"/>
        <v>0</v>
      </c>
      <c r="G21" s="40"/>
      <c r="H21" s="40"/>
      <c r="I21" s="40"/>
      <c r="J21" s="40"/>
      <c r="K21" s="40"/>
      <c r="L21" s="40"/>
      <c r="N21" s="38">
        <f t="shared" si="13"/>
        <v>0</v>
      </c>
      <c r="O21" s="27">
        <f t="shared" si="14"/>
        <v>0</v>
      </c>
      <c r="P21" s="27">
        <f t="shared" si="6"/>
        <v>0</v>
      </c>
      <c r="Q21" s="27">
        <f t="shared" si="7"/>
        <v>0</v>
      </c>
      <c r="R21" s="27">
        <f t="shared" si="8"/>
        <v>0</v>
      </c>
      <c r="S21" s="27">
        <f t="shared" si="9"/>
        <v>0</v>
      </c>
      <c r="T21" s="27">
        <f t="shared" si="10"/>
        <v>0</v>
      </c>
      <c r="U21" s="27">
        <f t="shared" si="11"/>
        <v>0</v>
      </c>
    </row>
    <row r="22" spans="1:21" x14ac:dyDescent="0.25">
      <c r="A22" s="2"/>
      <c r="B22" s="2"/>
      <c r="C22" s="2"/>
      <c r="D22" s="2"/>
      <c r="E22" s="30"/>
      <c r="F22" s="45">
        <f t="shared" si="12"/>
        <v>0</v>
      </c>
      <c r="G22" s="40"/>
      <c r="H22" s="40"/>
      <c r="I22" s="40"/>
      <c r="J22" s="40"/>
      <c r="K22" s="40"/>
      <c r="L22" s="40"/>
      <c r="N22" s="38">
        <f t="shared" si="13"/>
        <v>0</v>
      </c>
      <c r="O22" s="27">
        <f t="shared" si="14"/>
        <v>0</v>
      </c>
      <c r="P22" s="27">
        <f t="shared" si="6"/>
        <v>0</v>
      </c>
      <c r="Q22" s="27">
        <f t="shared" si="7"/>
        <v>0</v>
      </c>
      <c r="R22" s="27">
        <f t="shared" si="8"/>
        <v>0</v>
      </c>
      <c r="S22" s="27">
        <f t="shared" si="9"/>
        <v>0</v>
      </c>
      <c r="T22" s="27">
        <f t="shared" si="10"/>
        <v>0</v>
      </c>
      <c r="U22" s="27">
        <f t="shared" si="11"/>
        <v>0</v>
      </c>
    </row>
    <row r="23" spans="1:21" x14ac:dyDescent="0.25">
      <c r="A23" s="2"/>
      <c r="B23" s="2"/>
      <c r="C23" s="2"/>
      <c r="D23" s="2"/>
      <c r="E23" s="30"/>
      <c r="F23" s="45">
        <f t="shared" si="12"/>
        <v>0</v>
      </c>
      <c r="G23" s="40"/>
      <c r="H23" s="40"/>
      <c r="I23" s="40"/>
      <c r="J23" s="40"/>
      <c r="K23" s="40"/>
      <c r="L23" s="40"/>
      <c r="N23" s="38">
        <f t="shared" si="13"/>
        <v>0</v>
      </c>
      <c r="O23" s="27">
        <f t="shared" si="14"/>
        <v>0</v>
      </c>
      <c r="P23" s="27">
        <f t="shared" si="6"/>
        <v>0</v>
      </c>
      <c r="Q23" s="27">
        <f t="shared" si="7"/>
        <v>0</v>
      </c>
      <c r="R23" s="27">
        <f t="shared" si="8"/>
        <v>0</v>
      </c>
      <c r="S23" s="27">
        <f t="shared" si="9"/>
        <v>0</v>
      </c>
      <c r="T23" s="27">
        <f t="shared" si="10"/>
        <v>0</v>
      </c>
      <c r="U23" s="27">
        <f t="shared" si="11"/>
        <v>0</v>
      </c>
    </row>
    <row r="24" spans="1:21" x14ac:dyDescent="0.25">
      <c r="A24" s="2"/>
      <c r="B24" s="2"/>
      <c r="C24" s="2"/>
      <c r="D24" s="2"/>
      <c r="E24" s="30"/>
      <c r="F24" s="45">
        <f t="shared" si="12"/>
        <v>0</v>
      </c>
      <c r="G24" s="40"/>
      <c r="H24" s="40"/>
      <c r="I24" s="40"/>
      <c r="J24" s="40"/>
      <c r="K24" s="40"/>
      <c r="L24" s="40"/>
      <c r="N24" s="38">
        <f t="shared" si="13"/>
        <v>0</v>
      </c>
      <c r="O24" s="27">
        <f t="shared" si="14"/>
        <v>0</v>
      </c>
      <c r="P24" s="27">
        <f t="shared" si="6"/>
        <v>0</v>
      </c>
      <c r="Q24" s="27">
        <f t="shared" si="7"/>
        <v>0</v>
      </c>
      <c r="R24" s="27">
        <f t="shared" si="8"/>
        <v>0</v>
      </c>
      <c r="S24" s="27">
        <f t="shared" si="9"/>
        <v>0</v>
      </c>
      <c r="T24" s="27">
        <f t="shared" si="10"/>
        <v>0</v>
      </c>
      <c r="U24" s="27">
        <f t="shared" si="11"/>
        <v>0</v>
      </c>
    </row>
    <row r="25" spans="1:21" x14ac:dyDescent="0.25">
      <c r="A25" s="2"/>
      <c r="B25" s="2"/>
      <c r="C25" s="2"/>
      <c r="D25" s="2"/>
      <c r="E25" s="30"/>
      <c r="F25" s="45">
        <f t="shared" si="12"/>
        <v>0</v>
      </c>
      <c r="G25" s="40"/>
      <c r="H25" s="40"/>
      <c r="I25" s="40"/>
      <c r="J25" s="40"/>
      <c r="K25" s="40"/>
      <c r="L25" s="40"/>
      <c r="N25" s="38">
        <f t="shared" si="13"/>
        <v>0</v>
      </c>
      <c r="O25" s="27">
        <f t="shared" si="14"/>
        <v>0</v>
      </c>
      <c r="P25" s="27">
        <f t="shared" si="6"/>
        <v>0</v>
      </c>
      <c r="Q25" s="27">
        <f t="shared" si="7"/>
        <v>0</v>
      </c>
      <c r="R25" s="27">
        <f t="shared" si="8"/>
        <v>0</v>
      </c>
      <c r="S25" s="27">
        <f t="shared" si="9"/>
        <v>0</v>
      </c>
      <c r="T25" s="27">
        <f t="shared" si="10"/>
        <v>0</v>
      </c>
      <c r="U25" s="27">
        <f t="shared" si="11"/>
        <v>0</v>
      </c>
    </row>
    <row r="26" spans="1:21" x14ac:dyDescent="0.25">
      <c r="A26" s="2"/>
      <c r="B26" s="2"/>
      <c r="C26" s="2"/>
      <c r="D26" s="2"/>
      <c r="E26" s="30"/>
      <c r="F26" s="45">
        <f t="shared" si="12"/>
        <v>0</v>
      </c>
      <c r="G26" s="40"/>
      <c r="H26" s="40"/>
      <c r="I26" s="40"/>
      <c r="J26" s="40"/>
      <c r="K26" s="40"/>
      <c r="L26" s="40"/>
      <c r="N26" s="38">
        <f t="shared" si="13"/>
        <v>0</v>
      </c>
      <c r="O26" s="27">
        <f t="shared" si="14"/>
        <v>0</v>
      </c>
      <c r="P26" s="27">
        <f t="shared" si="6"/>
        <v>0</v>
      </c>
      <c r="Q26" s="27">
        <f t="shared" si="7"/>
        <v>0</v>
      </c>
      <c r="R26" s="27">
        <f t="shared" si="8"/>
        <v>0</v>
      </c>
      <c r="S26" s="27">
        <f t="shared" si="9"/>
        <v>0</v>
      </c>
      <c r="T26" s="27">
        <f t="shared" si="10"/>
        <v>0</v>
      </c>
      <c r="U26" s="27">
        <f t="shared" si="11"/>
        <v>0</v>
      </c>
    </row>
    <row r="27" spans="1:21" x14ac:dyDescent="0.25">
      <c r="A27" s="2"/>
      <c r="B27" s="2"/>
      <c r="C27" s="2"/>
      <c r="D27" s="2"/>
      <c r="E27" s="30"/>
      <c r="F27" s="45">
        <f t="shared" si="12"/>
        <v>0</v>
      </c>
      <c r="G27" s="40"/>
      <c r="H27" s="40"/>
      <c r="I27" s="40"/>
      <c r="J27" s="40"/>
      <c r="K27" s="40"/>
      <c r="L27" s="40"/>
      <c r="N27" s="38">
        <f t="shared" si="13"/>
        <v>0</v>
      </c>
      <c r="O27" s="27">
        <f t="shared" si="14"/>
        <v>0</v>
      </c>
      <c r="P27" s="27">
        <f t="shared" si="6"/>
        <v>0</v>
      </c>
      <c r="Q27" s="27">
        <f t="shared" si="7"/>
        <v>0</v>
      </c>
      <c r="R27" s="27">
        <f t="shared" si="8"/>
        <v>0</v>
      </c>
      <c r="S27" s="27">
        <f t="shared" si="9"/>
        <v>0</v>
      </c>
      <c r="T27" s="27">
        <f t="shared" si="10"/>
        <v>0</v>
      </c>
      <c r="U27" s="27">
        <f t="shared" si="11"/>
        <v>0</v>
      </c>
    </row>
    <row r="28" spans="1:21" x14ac:dyDescent="0.25">
      <c r="A28" s="2"/>
      <c r="B28" s="2"/>
      <c r="C28" s="2"/>
      <c r="D28" s="2"/>
      <c r="E28" s="30"/>
      <c r="F28" s="45">
        <f t="shared" si="12"/>
        <v>0</v>
      </c>
      <c r="G28" s="40"/>
      <c r="H28" s="40"/>
      <c r="I28" s="40"/>
      <c r="J28" s="40"/>
      <c r="K28" s="40"/>
      <c r="L28" s="40"/>
      <c r="N28" s="38">
        <f t="shared" si="13"/>
        <v>0</v>
      </c>
      <c r="O28" s="27">
        <f t="shared" si="14"/>
        <v>0</v>
      </c>
      <c r="P28" s="27">
        <f t="shared" si="6"/>
        <v>0</v>
      </c>
      <c r="Q28" s="27">
        <f t="shared" si="7"/>
        <v>0</v>
      </c>
      <c r="R28" s="27">
        <f t="shared" si="8"/>
        <v>0</v>
      </c>
      <c r="S28" s="27">
        <f t="shared" si="9"/>
        <v>0</v>
      </c>
      <c r="T28" s="27">
        <f t="shared" si="10"/>
        <v>0</v>
      </c>
      <c r="U28" s="27">
        <f t="shared" si="11"/>
        <v>0</v>
      </c>
    </row>
    <row r="29" spans="1:21" x14ac:dyDescent="0.25">
      <c r="A29" s="2"/>
      <c r="B29" s="2"/>
      <c r="C29" s="2"/>
      <c r="D29" s="2"/>
      <c r="E29" s="30"/>
      <c r="F29" s="45">
        <f t="shared" si="12"/>
        <v>0</v>
      </c>
      <c r="G29" s="40"/>
      <c r="H29" s="40"/>
      <c r="I29" s="40"/>
      <c r="J29" s="40"/>
      <c r="K29" s="40"/>
      <c r="L29" s="40"/>
      <c r="N29" s="38">
        <f t="shared" si="13"/>
        <v>0</v>
      </c>
      <c r="O29" s="27">
        <f t="shared" si="14"/>
        <v>0</v>
      </c>
      <c r="P29" s="27">
        <f t="shared" si="6"/>
        <v>0</v>
      </c>
      <c r="Q29" s="27">
        <f t="shared" si="7"/>
        <v>0</v>
      </c>
      <c r="R29" s="27">
        <f t="shared" si="8"/>
        <v>0</v>
      </c>
      <c r="S29" s="27">
        <f t="shared" si="9"/>
        <v>0</v>
      </c>
      <c r="T29" s="27">
        <f t="shared" si="10"/>
        <v>0</v>
      </c>
      <c r="U29" s="27">
        <f t="shared" si="11"/>
        <v>0</v>
      </c>
    </row>
    <row r="30" spans="1:21" x14ac:dyDescent="0.25">
      <c r="A30" s="2"/>
      <c r="B30" s="2"/>
      <c r="C30" s="2"/>
      <c r="D30" s="2"/>
      <c r="E30" s="30"/>
      <c r="F30" s="45">
        <f t="shared" si="12"/>
        <v>0</v>
      </c>
      <c r="G30" s="40"/>
      <c r="H30" s="40"/>
      <c r="I30" s="40"/>
      <c r="J30" s="40"/>
      <c r="K30" s="40"/>
      <c r="L30" s="40"/>
      <c r="N30" s="38">
        <f t="shared" si="13"/>
        <v>0</v>
      </c>
      <c r="O30" s="27">
        <f t="shared" si="14"/>
        <v>0</v>
      </c>
      <c r="P30" s="27">
        <f t="shared" si="6"/>
        <v>0</v>
      </c>
      <c r="Q30" s="27">
        <f t="shared" si="7"/>
        <v>0</v>
      </c>
      <c r="R30" s="27">
        <f t="shared" si="8"/>
        <v>0</v>
      </c>
      <c r="S30" s="27">
        <f t="shared" si="9"/>
        <v>0</v>
      </c>
      <c r="T30" s="27">
        <f t="shared" si="10"/>
        <v>0</v>
      </c>
      <c r="U30" s="27">
        <f t="shared" si="11"/>
        <v>0</v>
      </c>
    </row>
    <row r="31" spans="1:21" x14ac:dyDescent="0.25">
      <c r="A31" s="2"/>
      <c r="B31" s="2"/>
      <c r="C31" s="2"/>
      <c r="D31" s="2"/>
      <c r="E31" s="30"/>
      <c r="F31" s="45">
        <f t="shared" si="12"/>
        <v>0</v>
      </c>
      <c r="G31" s="40"/>
      <c r="H31" s="40"/>
      <c r="I31" s="40"/>
      <c r="J31" s="40"/>
      <c r="K31" s="40"/>
      <c r="L31" s="40"/>
      <c r="N31" s="38">
        <f t="shared" si="13"/>
        <v>0</v>
      </c>
      <c r="O31" s="27">
        <f t="shared" si="14"/>
        <v>0</v>
      </c>
      <c r="P31" s="27">
        <f t="shared" si="6"/>
        <v>0</v>
      </c>
      <c r="Q31" s="27">
        <f t="shared" si="7"/>
        <v>0</v>
      </c>
      <c r="R31" s="27">
        <f t="shared" si="8"/>
        <v>0</v>
      </c>
      <c r="S31" s="27">
        <f t="shared" si="9"/>
        <v>0</v>
      </c>
      <c r="T31" s="27">
        <f t="shared" si="10"/>
        <v>0</v>
      </c>
      <c r="U31" s="27">
        <f t="shared" si="11"/>
        <v>0</v>
      </c>
    </row>
    <row r="32" spans="1:21" x14ac:dyDescent="0.25">
      <c r="A32" s="2"/>
      <c r="B32" s="2"/>
      <c r="C32" s="2"/>
      <c r="D32" s="2"/>
      <c r="E32" s="30"/>
      <c r="F32" s="45">
        <f t="shared" si="12"/>
        <v>0</v>
      </c>
      <c r="G32" s="40"/>
      <c r="H32" s="40"/>
      <c r="I32" s="40"/>
      <c r="J32" s="40"/>
      <c r="K32" s="40"/>
      <c r="L32" s="40"/>
      <c r="N32" s="38">
        <f t="shared" si="13"/>
        <v>0</v>
      </c>
      <c r="O32" s="27">
        <f t="shared" si="14"/>
        <v>0</v>
      </c>
      <c r="P32" s="27">
        <f t="shared" si="6"/>
        <v>0</v>
      </c>
      <c r="Q32" s="27">
        <f t="shared" si="7"/>
        <v>0</v>
      </c>
      <c r="R32" s="27">
        <f t="shared" si="8"/>
        <v>0</v>
      </c>
      <c r="S32" s="27">
        <f t="shared" si="9"/>
        <v>0</v>
      </c>
      <c r="T32" s="27">
        <f t="shared" si="10"/>
        <v>0</v>
      </c>
      <c r="U32" s="27">
        <f t="shared" si="11"/>
        <v>0</v>
      </c>
    </row>
    <row r="33" spans="1:21" x14ac:dyDescent="0.25">
      <c r="A33" s="2"/>
      <c r="B33" s="2"/>
      <c r="C33" s="2"/>
      <c r="D33" s="2"/>
      <c r="E33" s="30"/>
      <c r="F33" s="45">
        <f t="shared" si="12"/>
        <v>0</v>
      </c>
      <c r="G33" s="40"/>
      <c r="H33" s="40"/>
      <c r="I33" s="40"/>
      <c r="J33" s="40"/>
      <c r="K33" s="40"/>
      <c r="L33" s="40"/>
      <c r="N33" s="38">
        <f t="shared" si="13"/>
        <v>0</v>
      </c>
      <c r="O33" s="27">
        <f t="shared" si="14"/>
        <v>0</v>
      </c>
      <c r="P33" s="27">
        <f t="shared" si="6"/>
        <v>0</v>
      </c>
      <c r="Q33" s="27">
        <f t="shared" si="7"/>
        <v>0</v>
      </c>
      <c r="R33" s="27">
        <f t="shared" si="8"/>
        <v>0</v>
      </c>
      <c r="S33" s="27">
        <f t="shared" si="9"/>
        <v>0</v>
      </c>
      <c r="T33" s="27">
        <f t="shared" si="10"/>
        <v>0</v>
      </c>
      <c r="U33" s="27">
        <f t="shared" si="11"/>
        <v>0</v>
      </c>
    </row>
    <row r="34" spans="1:21" x14ac:dyDescent="0.25">
      <c r="A34" s="2"/>
      <c r="B34" s="2"/>
      <c r="C34" s="2"/>
      <c r="D34" s="2"/>
      <c r="E34" s="30"/>
      <c r="F34" s="45">
        <f t="shared" si="12"/>
        <v>0</v>
      </c>
      <c r="G34" s="40"/>
      <c r="H34" s="40"/>
      <c r="I34" s="40"/>
      <c r="J34" s="40"/>
      <c r="K34" s="40"/>
      <c r="L34" s="40"/>
      <c r="N34" s="38">
        <f t="shared" si="13"/>
        <v>0</v>
      </c>
      <c r="O34" s="27">
        <f t="shared" si="14"/>
        <v>0</v>
      </c>
      <c r="P34" s="27">
        <f t="shared" si="6"/>
        <v>0</v>
      </c>
      <c r="Q34" s="27">
        <f t="shared" si="7"/>
        <v>0</v>
      </c>
      <c r="R34" s="27">
        <f t="shared" si="8"/>
        <v>0</v>
      </c>
      <c r="S34" s="27">
        <f t="shared" si="9"/>
        <v>0</v>
      </c>
      <c r="T34" s="27">
        <f t="shared" si="10"/>
        <v>0</v>
      </c>
      <c r="U34" s="27">
        <f t="shared" si="11"/>
        <v>0</v>
      </c>
    </row>
    <row r="35" spans="1:21" x14ac:dyDescent="0.25">
      <c r="A35" s="2"/>
      <c r="B35" s="2"/>
      <c r="C35" s="2"/>
      <c r="D35" s="2"/>
      <c r="E35" s="30"/>
      <c r="F35" s="45">
        <f t="shared" si="12"/>
        <v>0</v>
      </c>
      <c r="G35" s="40"/>
      <c r="H35" s="40"/>
      <c r="I35" s="40"/>
      <c r="J35" s="40"/>
      <c r="K35" s="40"/>
      <c r="L35" s="40"/>
      <c r="N35" s="38">
        <f t="shared" si="13"/>
        <v>0</v>
      </c>
      <c r="O35" s="27">
        <f t="shared" si="14"/>
        <v>0</v>
      </c>
      <c r="P35" s="27">
        <f t="shared" si="6"/>
        <v>0</v>
      </c>
      <c r="Q35" s="27">
        <f t="shared" si="7"/>
        <v>0</v>
      </c>
      <c r="R35" s="27">
        <f t="shared" si="8"/>
        <v>0</v>
      </c>
      <c r="S35" s="27">
        <f t="shared" si="9"/>
        <v>0</v>
      </c>
      <c r="T35" s="27">
        <f t="shared" si="10"/>
        <v>0</v>
      </c>
      <c r="U35" s="27">
        <f t="shared" si="11"/>
        <v>0</v>
      </c>
    </row>
    <row r="36" spans="1:21" x14ac:dyDescent="0.25">
      <c r="A36" s="2"/>
      <c r="B36" s="2"/>
      <c r="C36" s="2"/>
      <c r="D36" s="2"/>
      <c r="E36" s="30"/>
      <c r="F36" s="45">
        <f t="shared" si="12"/>
        <v>0</v>
      </c>
      <c r="G36" s="40"/>
      <c r="H36" s="40"/>
      <c r="I36" s="40"/>
      <c r="J36" s="40"/>
      <c r="K36" s="40"/>
      <c r="L36" s="40"/>
      <c r="N36" s="38">
        <f t="shared" si="13"/>
        <v>0</v>
      </c>
      <c r="O36" s="27">
        <f t="shared" si="14"/>
        <v>0</v>
      </c>
      <c r="P36" s="27">
        <f t="shared" si="6"/>
        <v>0</v>
      </c>
      <c r="Q36" s="27">
        <f t="shared" si="7"/>
        <v>0</v>
      </c>
      <c r="R36" s="27">
        <f t="shared" si="8"/>
        <v>0</v>
      </c>
      <c r="S36" s="27">
        <f t="shared" si="9"/>
        <v>0</v>
      </c>
      <c r="T36" s="27">
        <f t="shared" si="10"/>
        <v>0</v>
      </c>
      <c r="U36" s="27">
        <f t="shared" si="11"/>
        <v>0</v>
      </c>
    </row>
    <row r="37" spans="1:21" x14ac:dyDescent="0.25">
      <c r="A37" s="2"/>
      <c r="B37" s="2"/>
      <c r="C37" s="2"/>
      <c r="D37" s="2"/>
      <c r="E37" s="30"/>
      <c r="F37" s="45">
        <f t="shared" si="12"/>
        <v>0</v>
      </c>
      <c r="G37" s="40"/>
      <c r="H37" s="40"/>
      <c r="I37" s="40"/>
      <c r="J37" s="40"/>
      <c r="K37" s="40"/>
      <c r="L37" s="40"/>
      <c r="N37" s="38">
        <f t="shared" si="13"/>
        <v>0</v>
      </c>
      <c r="O37" s="27">
        <f t="shared" si="14"/>
        <v>0</v>
      </c>
      <c r="P37" s="27">
        <f t="shared" si="6"/>
        <v>0</v>
      </c>
      <c r="Q37" s="27">
        <f t="shared" si="7"/>
        <v>0</v>
      </c>
      <c r="R37" s="27">
        <f t="shared" si="8"/>
        <v>0</v>
      </c>
      <c r="S37" s="27">
        <f t="shared" si="9"/>
        <v>0</v>
      </c>
      <c r="T37" s="27">
        <f t="shared" si="10"/>
        <v>0</v>
      </c>
      <c r="U37" s="27">
        <f t="shared" si="11"/>
        <v>0</v>
      </c>
    </row>
    <row r="38" spans="1:21" x14ac:dyDescent="0.25">
      <c r="A38" s="2"/>
      <c r="B38" s="2"/>
      <c r="C38" s="2"/>
      <c r="D38" s="2"/>
      <c r="E38" s="30"/>
      <c r="F38" s="45">
        <f t="shared" si="12"/>
        <v>0</v>
      </c>
      <c r="G38" s="40"/>
      <c r="H38" s="40"/>
      <c r="I38" s="40"/>
      <c r="J38" s="40"/>
      <c r="K38" s="40"/>
      <c r="L38" s="40"/>
      <c r="N38" s="38">
        <f t="shared" si="13"/>
        <v>0</v>
      </c>
      <c r="O38" s="27">
        <f t="shared" si="14"/>
        <v>0</v>
      </c>
      <c r="P38" s="27">
        <f t="shared" si="6"/>
        <v>0</v>
      </c>
      <c r="Q38" s="27">
        <f t="shared" si="7"/>
        <v>0</v>
      </c>
      <c r="R38" s="27">
        <f t="shared" si="8"/>
        <v>0</v>
      </c>
      <c r="S38" s="27">
        <f t="shared" si="9"/>
        <v>0</v>
      </c>
      <c r="T38" s="27">
        <f t="shared" si="10"/>
        <v>0</v>
      </c>
      <c r="U38" s="27">
        <f t="shared" si="11"/>
        <v>0</v>
      </c>
    </row>
    <row r="39" spans="1:21" x14ac:dyDescent="0.25">
      <c r="A39" s="2"/>
      <c r="B39" s="2"/>
      <c r="C39" s="2"/>
      <c r="D39" s="2"/>
      <c r="E39" s="30"/>
      <c r="F39" s="45">
        <f t="shared" si="12"/>
        <v>0</v>
      </c>
      <c r="G39" s="40"/>
      <c r="H39" s="40"/>
      <c r="I39" s="40"/>
      <c r="J39" s="40"/>
      <c r="K39" s="40"/>
      <c r="L39" s="40"/>
      <c r="N39" s="38">
        <f t="shared" si="13"/>
        <v>0</v>
      </c>
      <c r="O39" s="27">
        <f t="shared" si="14"/>
        <v>0</v>
      </c>
      <c r="P39" s="27">
        <f t="shared" si="6"/>
        <v>0</v>
      </c>
      <c r="Q39" s="27">
        <f t="shared" si="7"/>
        <v>0</v>
      </c>
      <c r="R39" s="27">
        <f t="shared" si="8"/>
        <v>0</v>
      </c>
      <c r="S39" s="27">
        <f t="shared" si="9"/>
        <v>0</v>
      </c>
      <c r="T39" s="27">
        <f t="shared" si="10"/>
        <v>0</v>
      </c>
      <c r="U39" s="27">
        <f t="shared" si="11"/>
        <v>0</v>
      </c>
    </row>
    <row r="40" spans="1:21" x14ac:dyDescent="0.25">
      <c r="A40" s="2"/>
      <c r="B40" s="2"/>
      <c r="C40" s="2"/>
      <c r="D40" s="2"/>
      <c r="E40" s="30"/>
      <c r="F40" s="45">
        <f t="shared" si="12"/>
        <v>0</v>
      </c>
      <c r="G40" s="40"/>
      <c r="H40" s="40"/>
      <c r="I40" s="40"/>
      <c r="J40" s="40"/>
      <c r="K40" s="40"/>
      <c r="L40" s="40"/>
      <c r="N40" s="38">
        <f t="shared" si="13"/>
        <v>0</v>
      </c>
      <c r="O40" s="27">
        <f t="shared" si="14"/>
        <v>0</v>
      </c>
      <c r="P40" s="27">
        <f t="shared" si="6"/>
        <v>0</v>
      </c>
      <c r="Q40" s="27">
        <f t="shared" si="7"/>
        <v>0</v>
      </c>
      <c r="R40" s="27">
        <f t="shared" si="8"/>
        <v>0</v>
      </c>
      <c r="S40" s="27">
        <f t="shared" si="9"/>
        <v>0</v>
      </c>
      <c r="T40" s="27">
        <f t="shared" si="10"/>
        <v>0</v>
      </c>
      <c r="U40" s="27">
        <f t="shared" si="11"/>
        <v>0</v>
      </c>
    </row>
    <row r="41" spans="1:21" x14ac:dyDescent="0.25">
      <c r="A41" s="2"/>
      <c r="B41" s="2"/>
      <c r="C41" s="2"/>
      <c r="D41" s="2"/>
      <c r="E41" s="30"/>
      <c r="F41" s="45">
        <f t="shared" si="12"/>
        <v>0</v>
      </c>
      <c r="G41" s="40"/>
      <c r="H41" s="40"/>
      <c r="I41" s="40"/>
      <c r="J41" s="40"/>
      <c r="K41" s="40"/>
      <c r="L41" s="40"/>
      <c r="N41" s="38">
        <f t="shared" si="13"/>
        <v>0</v>
      </c>
      <c r="O41" s="27">
        <f t="shared" si="14"/>
        <v>0</v>
      </c>
      <c r="P41" s="27">
        <f t="shared" si="6"/>
        <v>0</v>
      </c>
      <c r="Q41" s="27">
        <f t="shared" si="7"/>
        <v>0</v>
      </c>
      <c r="R41" s="27">
        <f t="shared" si="8"/>
        <v>0</v>
      </c>
      <c r="S41" s="27">
        <f t="shared" si="9"/>
        <v>0</v>
      </c>
      <c r="T41" s="27">
        <f t="shared" si="10"/>
        <v>0</v>
      </c>
      <c r="U41" s="27">
        <f t="shared" si="11"/>
        <v>0</v>
      </c>
    </row>
    <row r="42" spans="1:21" x14ac:dyDescent="0.25">
      <c r="A42" s="2"/>
      <c r="B42" s="2"/>
      <c r="C42" s="2"/>
      <c r="D42" s="2"/>
      <c r="E42" s="30"/>
      <c r="F42" s="45">
        <f t="shared" si="12"/>
        <v>0</v>
      </c>
      <c r="G42" s="40"/>
      <c r="H42" s="40"/>
      <c r="I42" s="40"/>
      <c r="J42" s="40"/>
      <c r="K42" s="40"/>
      <c r="L42" s="40"/>
      <c r="N42" s="38">
        <f t="shared" si="13"/>
        <v>0</v>
      </c>
      <c r="O42" s="27">
        <f t="shared" si="14"/>
        <v>0</v>
      </c>
      <c r="P42" s="27">
        <f t="shared" si="6"/>
        <v>0</v>
      </c>
      <c r="Q42" s="27">
        <f t="shared" si="7"/>
        <v>0</v>
      </c>
      <c r="R42" s="27">
        <f t="shared" si="8"/>
        <v>0</v>
      </c>
      <c r="S42" s="27">
        <f t="shared" si="9"/>
        <v>0</v>
      </c>
      <c r="T42" s="27">
        <f t="shared" si="10"/>
        <v>0</v>
      </c>
      <c r="U42" s="27">
        <f t="shared" si="11"/>
        <v>0</v>
      </c>
    </row>
    <row r="43" spans="1:21" x14ac:dyDescent="0.25">
      <c r="A43" s="2"/>
      <c r="B43" s="2"/>
      <c r="C43" s="2"/>
      <c r="D43" s="2"/>
      <c r="E43" s="30"/>
      <c r="F43" s="45">
        <f t="shared" si="12"/>
        <v>0</v>
      </c>
      <c r="G43" s="40"/>
      <c r="H43" s="40"/>
      <c r="I43" s="40"/>
      <c r="J43" s="40"/>
      <c r="K43" s="40"/>
      <c r="L43" s="40"/>
      <c r="N43" s="38">
        <f t="shared" si="13"/>
        <v>0</v>
      </c>
      <c r="O43" s="27">
        <f t="shared" si="14"/>
        <v>0</v>
      </c>
      <c r="P43" s="27">
        <f t="shared" si="6"/>
        <v>0</v>
      </c>
      <c r="Q43" s="27">
        <f t="shared" si="7"/>
        <v>0</v>
      </c>
      <c r="R43" s="27">
        <f t="shared" si="8"/>
        <v>0</v>
      </c>
      <c r="S43" s="27">
        <f t="shared" si="9"/>
        <v>0</v>
      </c>
      <c r="T43" s="27">
        <f t="shared" si="10"/>
        <v>0</v>
      </c>
      <c r="U43" s="27">
        <f t="shared" si="11"/>
        <v>0</v>
      </c>
    </row>
    <row r="44" spans="1:21" x14ac:dyDescent="0.25">
      <c r="A44" s="2"/>
      <c r="B44" s="2"/>
      <c r="C44" s="2"/>
      <c r="D44" s="2"/>
      <c r="E44" s="30"/>
      <c r="F44" s="45">
        <f t="shared" si="12"/>
        <v>0</v>
      </c>
      <c r="G44" s="40"/>
      <c r="H44" s="40"/>
      <c r="I44" s="40"/>
      <c r="J44" s="40"/>
      <c r="K44" s="40"/>
      <c r="L44" s="40"/>
      <c r="N44" s="38">
        <f t="shared" si="13"/>
        <v>0</v>
      </c>
      <c r="O44" s="27">
        <f t="shared" si="14"/>
        <v>0</v>
      </c>
      <c r="P44" s="27">
        <f t="shared" si="6"/>
        <v>0</v>
      </c>
      <c r="Q44" s="27">
        <f t="shared" si="7"/>
        <v>0</v>
      </c>
      <c r="R44" s="27">
        <f t="shared" si="8"/>
        <v>0</v>
      </c>
      <c r="S44" s="27">
        <f t="shared" si="9"/>
        <v>0</v>
      </c>
      <c r="T44" s="27">
        <f t="shared" si="10"/>
        <v>0</v>
      </c>
      <c r="U44" s="27">
        <f t="shared" si="11"/>
        <v>0</v>
      </c>
    </row>
    <row r="45" spans="1:21" x14ac:dyDescent="0.25">
      <c r="A45" s="2"/>
      <c r="B45" s="2"/>
      <c r="C45" s="2"/>
      <c r="D45" s="2"/>
      <c r="E45" s="30"/>
      <c r="F45" s="45">
        <f t="shared" si="12"/>
        <v>0</v>
      </c>
      <c r="G45" s="40"/>
      <c r="H45" s="40"/>
      <c r="I45" s="40"/>
      <c r="J45" s="40"/>
      <c r="K45" s="40"/>
      <c r="L45" s="40"/>
      <c r="N45" s="38">
        <f t="shared" si="13"/>
        <v>0</v>
      </c>
      <c r="O45" s="27">
        <f t="shared" si="14"/>
        <v>0</v>
      </c>
      <c r="P45" s="27">
        <f t="shared" si="6"/>
        <v>0</v>
      </c>
      <c r="Q45" s="27">
        <f t="shared" si="7"/>
        <v>0</v>
      </c>
      <c r="R45" s="27">
        <f t="shared" si="8"/>
        <v>0</v>
      </c>
      <c r="S45" s="27">
        <f t="shared" si="9"/>
        <v>0</v>
      </c>
      <c r="T45" s="27">
        <f t="shared" si="10"/>
        <v>0</v>
      </c>
      <c r="U45" s="27">
        <f t="shared" si="11"/>
        <v>0</v>
      </c>
    </row>
    <row r="46" spans="1:21" x14ac:dyDescent="0.25">
      <c r="A46" s="2"/>
      <c r="B46" s="2"/>
      <c r="C46" s="2"/>
      <c r="D46" s="2"/>
      <c r="E46" s="30"/>
      <c r="F46" s="45">
        <f t="shared" si="12"/>
        <v>0</v>
      </c>
      <c r="G46" s="40"/>
      <c r="H46" s="40"/>
      <c r="I46" s="40"/>
      <c r="J46" s="40"/>
      <c r="K46" s="40"/>
      <c r="L46" s="40"/>
      <c r="N46" s="38">
        <f t="shared" si="13"/>
        <v>0</v>
      </c>
      <c r="O46" s="27">
        <f t="shared" si="14"/>
        <v>0</v>
      </c>
      <c r="P46" s="27">
        <f t="shared" si="6"/>
        <v>0</v>
      </c>
      <c r="Q46" s="27">
        <f t="shared" si="7"/>
        <v>0</v>
      </c>
      <c r="R46" s="27">
        <f t="shared" si="8"/>
        <v>0</v>
      </c>
      <c r="S46" s="27">
        <f t="shared" si="9"/>
        <v>0</v>
      </c>
      <c r="T46" s="27">
        <f t="shared" si="10"/>
        <v>0</v>
      </c>
      <c r="U46" s="27">
        <f t="shared" si="11"/>
        <v>0</v>
      </c>
    </row>
    <row r="47" spans="1:21" x14ac:dyDescent="0.25">
      <c r="A47" s="2"/>
      <c r="B47" s="2"/>
      <c r="C47" s="2"/>
      <c r="D47" s="2"/>
      <c r="E47" s="30"/>
      <c r="F47" s="45">
        <f t="shared" si="12"/>
        <v>0</v>
      </c>
      <c r="G47" s="40"/>
      <c r="H47" s="40"/>
      <c r="I47" s="40"/>
      <c r="J47" s="40"/>
      <c r="K47" s="40"/>
      <c r="L47" s="40"/>
      <c r="N47" s="38">
        <f t="shared" si="13"/>
        <v>0</v>
      </c>
      <c r="O47" s="27">
        <f t="shared" si="14"/>
        <v>0</v>
      </c>
      <c r="P47" s="27">
        <f t="shared" si="6"/>
        <v>0</v>
      </c>
      <c r="Q47" s="27">
        <f t="shared" si="7"/>
        <v>0</v>
      </c>
      <c r="R47" s="27">
        <f t="shared" si="8"/>
        <v>0</v>
      </c>
      <c r="S47" s="27">
        <f t="shared" si="9"/>
        <v>0</v>
      </c>
      <c r="T47" s="27">
        <f t="shared" si="10"/>
        <v>0</v>
      </c>
      <c r="U47" s="27">
        <f t="shared" si="11"/>
        <v>0</v>
      </c>
    </row>
    <row r="48" spans="1:21" x14ac:dyDescent="0.25">
      <c r="A48" s="2"/>
      <c r="B48" s="2"/>
      <c r="C48" s="2"/>
      <c r="D48" s="2"/>
      <c r="E48" s="30"/>
      <c r="F48" s="45">
        <f t="shared" si="12"/>
        <v>0</v>
      </c>
      <c r="G48" s="40"/>
      <c r="H48" s="40"/>
      <c r="I48" s="40"/>
      <c r="J48" s="40"/>
      <c r="K48" s="40"/>
      <c r="L48" s="40"/>
      <c r="N48" s="38">
        <f t="shared" si="13"/>
        <v>0</v>
      </c>
      <c r="O48" s="27">
        <f t="shared" si="14"/>
        <v>0</v>
      </c>
      <c r="P48" s="27">
        <f t="shared" si="6"/>
        <v>0</v>
      </c>
      <c r="Q48" s="27">
        <f t="shared" si="7"/>
        <v>0</v>
      </c>
      <c r="R48" s="27">
        <f t="shared" si="8"/>
        <v>0</v>
      </c>
      <c r="S48" s="27">
        <f t="shared" si="9"/>
        <v>0</v>
      </c>
      <c r="T48" s="27">
        <f t="shared" si="10"/>
        <v>0</v>
      </c>
      <c r="U48" s="27">
        <f t="shared" si="11"/>
        <v>0</v>
      </c>
    </row>
    <row r="49" spans="1:21" x14ac:dyDescent="0.25">
      <c r="A49" s="2"/>
      <c r="B49" s="2"/>
      <c r="C49" s="2"/>
      <c r="D49" s="2"/>
      <c r="E49" s="30"/>
      <c r="F49" s="45">
        <f t="shared" si="12"/>
        <v>0</v>
      </c>
      <c r="G49" s="40"/>
      <c r="H49" s="40"/>
      <c r="I49" s="40"/>
      <c r="J49" s="40"/>
      <c r="K49" s="40"/>
      <c r="L49" s="40"/>
      <c r="N49" s="38">
        <f t="shared" si="13"/>
        <v>0</v>
      </c>
      <c r="O49" s="27">
        <f t="shared" si="14"/>
        <v>0</v>
      </c>
      <c r="P49" s="27">
        <f t="shared" si="6"/>
        <v>0</v>
      </c>
      <c r="Q49" s="27">
        <f t="shared" si="7"/>
        <v>0</v>
      </c>
      <c r="R49" s="27">
        <f t="shared" si="8"/>
        <v>0</v>
      </c>
      <c r="S49" s="27">
        <f t="shared" si="9"/>
        <v>0</v>
      </c>
      <c r="T49" s="27">
        <f t="shared" si="10"/>
        <v>0</v>
      </c>
      <c r="U49" s="27">
        <f t="shared" si="11"/>
        <v>0</v>
      </c>
    </row>
    <row r="50" spans="1:21" x14ac:dyDescent="0.25">
      <c r="A50" s="2"/>
      <c r="B50" s="2"/>
      <c r="C50" s="2"/>
      <c r="D50" s="2"/>
      <c r="E50" s="30"/>
      <c r="F50" s="45">
        <f t="shared" si="12"/>
        <v>0</v>
      </c>
      <c r="G50" s="40"/>
      <c r="H50" s="40"/>
      <c r="I50" s="40"/>
      <c r="J50" s="40"/>
      <c r="K50" s="40"/>
      <c r="L50" s="40"/>
      <c r="N50" s="38">
        <f t="shared" si="13"/>
        <v>0</v>
      </c>
      <c r="O50" s="27">
        <f t="shared" si="14"/>
        <v>0</v>
      </c>
      <c r="P50" s="27">
        <f t="shared" si="6"/>
        <v>0</v>
      </c>
      <c r="Q50" s="27">
        <f t="shared" si="7"/>
        <v>0</v>
      </c>
      <c r="R50" s="27">
        <f t="shared" si="8"/>
        <v>0</v>
      </c>
      <c r="S50" s="27">
        <f t="shared" si="9"/>
        <v>0</v>
      </c>
      <c r="T50" s="27">
        <f t="shared" si="10"/>
        <v>0</v>
      </c>
      <c r="U50" s="27">
        <f t="shared" si="11"/>
        <v>0</v>
      </c>
    </row>
    <row r="51" spans="1:21" x14ac:dyDescent="0.25">
      <c r="A51" s="2"/>
      <c r="B51" s="2"/>
      <c r="C51" s="2"/>
      <c r="D51" s="2"/>
      <c r="E51" s="30"/>
      <c r="F51" s="45">
        <f t="shared" si="12"/>
        <v>0</v>
      </c>
      <c r="G51" s="40"/>
      <c r="H51" s="40"/>
      <c r="I51" s="40"/>
      <c r="J51" s="40"/>
      <c r="K51" s="40"/>
      <c r="L51" s="40"/>
      <c r="N51" s="38">
        <f t="shared" si="13"/>
        <v>0</v>
      </c>
      <c r="O51" s="27">
        <f t="shared" si="14"/>
        <v>0</v>
      </c>
      <c r="P51" s="27">
        <f t="shared" si="6"/>
        <v>0</v>
      </c>
      <c r="Q51" s="27">
        <f t="shared" si="7"/>
        <v>0</v>
      </c>
      <c r="R51" s="27">
        <f t="shared" si="8"/>
        <v>0</v>
      </c>
      <c r="S51" s="27">
        <f t="shared" si="9"/>
        <v>0</v>
      </c>
      <c r="T51" s="27">
        <f t="shared" si="10"/>
        <v>0</v>
      </c>
      <c r="U51" s="27">
        <f t="shared" si="11"/>
        <v>0</v>
      </c>
    </row>
    <row r="52" spans="1:21" x14ac:dyDescent="0.25">
      <c r="A52" s="2"/>
      <c r="B52" s="2"/>
      <c r="C52" s="2"/>
      <c r="D52" s="2"/>
      <c r="E52" s="30"/>
      <c r="F52" s="45">
        <f t="shared" si="12"/>
        <v>0</v>
      </c>
      <c r="G52" s="40"/>
      <c r="H52" s="40"/>
      <c r="I52" s="40"/>
      <c r="J52" s="40"/>
      <c r="K52" s="40"/>
      <c r="L52" s="40"/>
      <c r="N52" s="38">
        <f t="shared" si="13"/>
        <v>0</v>
      </c>
      <c r="O52" s="27">
        <f t="shared" si="14"/>
        <v>0</v>
      </c>
      <c r="P52" s="27">
        <f t="shared" si="6"/>
        <v>0</v>
      </c>
      <c r="Q52" s="27">
        <f t="shared" si="7"/>
        <v>0</v>
      </c>
      <c r="R52" s="27">
        <f t="shared" si="8"/>
        <v>0</v>
      </c>
      <c r="S52" s="27">
        <f t="shared" si="9"/>
        <v>0</v>
      </c>
      <c r="T52" s="27">
        <f t="shared" si="10"/>
        <v>0</v>
      </c>
      <c r="U52" s="27">
        <f t="shared" si="11"/>
        <v>0</v>
      </c>
    </row>
    <row r="53" spans="1:21" x14ac:dyDescent="0.25">
      <c r="A53" s="2"/>
      <c r="B53" s="2"/>
      <c r="C53" s="2"/>
      <c r="D53" s="2"/>
      <c r="E53" s="30"/>
      <c r="F53" s="45">
        <f t="shared" si="12"/>
        <v>0</v>
      </c>
      <c r="G53" s="40"/>
      <c r="H53" s="40"/>
      <c r="I53" s="40"/>
      <c r="J53" s="40"/>
      <c r="K53" s="40"/>
      <c r="L53" s="40"/>
      <c r="N53" s="38">
        <f t="shared" si="13"/>
        <v>0</v>
      </c>
      <c r="O53" s="27">
        <f t="shared" si="14"/>
        <v>0</v>
      </c>
      <c r="P53" s="27">
        <f t="shared" si="6"/>
        <v>0</v>
      </c>
      <c r="Q53" s="27">
        <f t="shared" si="7"/>
        <v>0</v>
      </c>
      <c r="R53" s="27">
        <f t="shared" si="8"/>
        <v>0</v>
      </c>
      <c r="S53" s="27">
        <f t="shared" si="9"/>
        <v>0</v>
      </c>
      <c r="T53" s="27">
        <f t="shared" si="10"/>
        <v>0</v>
      </c>
      <c r="U53" s="27">
        <f t="shared" si="11"/>
        <v>0</v>
      </c>
    </row>
    <row r="54" spans="1:21" x14ac:dyDescent="0.25">
      <c r="A54" s="2"/>
      <c r="B54" s="2"/>
      <c r="C54" s="2"/>
      <c r="D54" s="2"/>
      <c r="E54" s="30"/>
      <c r="F54" s="45">
        <f t="shared" si="12"/>
        <v>0</v>
      </c>
      <c r="G54" s="40"/>
      <c r="H54" s="40"/>
      <c r="I54" s="40"/>
      <c r="J54" s="40"/>
      <c r="K54" s="40"/>
      <c r="L54" s="40"/>
      <c r="N54" s="38">
        <f t="shared" si="13"/>
        <v>0</v>
      </c>
      <c r="O54" s="27">
        <f t="shared" si="14"/>
        <v>0</v>
      </c>
      <c r="P54" s="27">
        <f t="shared" si="6"/>
        <v>0</v>
      </c>
      <c r="Q54" s="27">
        <f t="shared" si="7"/>
        <v>0</v>
      </c>
      <c r="R54" s="27">
        <f t="shared" si="8"/>
        <v>0</v>
      </c>
      <c r="S54" s="27">
        <f t="shared" si="9"/>
        <v>0</v>
      </c>
      <c r="T54" s="27">
        <f t="shared" si="10"/>
        <v>0</v>
      </c>
      <c r="U54" s="27">
        <f t="shared" si="11"/>
        <v>0</v>
      </c>
    </row>
    <row r="55" spans="1:21" x14ac:dyDescent="0.25">
      <c r="A55" s="2"/>
      <c r="B55" s="2"/>
      <c r="C55" s="2"/>
      <c r="D55" s="2"/>
      <c r="E55" s="30"/>
      <c r="F55" s="45">
        <f t="shared" si="12"/>
        <v>0</v>
      </c>
      <c r="G55" s="40"/>
      <c r="H55" s="40"/>
      <c r="I55" s="40"/>
      <c r="J55" s="40"/>
      <c r="K55" s="40"/>
      <c r="L55" s="40"/>
      <c r="N55" s="38">
        <f t="shared" si="13"/>
        <v>0</v>
      </c>
      <c r="O55" s="27">
        <f t="shared" si="14"/>
        <v>0</v>
      </c>
      <c r="P55" s="27">
        <f t="shared" si="6"/>
        <v>0</v>
      </c>
      <c r="Q55" s="27">
        <f t="shared" si="7"/>
        <v>0</v>
      </c>
      <c r="R55" s="27">
        <f t="shared" si="8"/>
        <v>0</v>
      </c>
      <c r="S55" s="27">
        <f t="shared" si="9"/>
        <v>0</v>
      </c>
      <c r="T55" s="27">
        <f t="shared" si="10"/>
        <v>0</v>
      </c>
      <c r="U55" s="27">
        <f t="shared" si="11"/>
        <v>0</v>
      </c>
    </row>
    <row r="56" spans="1:21" x14ac:dyDescent="0.25">
      <c r="A56" s="2"/>
      <c r="B56" s="2"/>
      <c r="C56" s="2"/>
      <c r="D56" s="2"/>
      <c r="E56" s="30"/>
      <c r="F56" s="45">
        <f t="shared" si="12"/>
        <v>0</v>
      </c>
      <c r="G56" s="40"/>
      <c r="H56" s="40"/>
      <c r="I56" s="40"/>
      <c r="J56" s="40"/>
      <c r="K56" s="40"/>
      <c r="L56" s="40"/>
      <c r="N56" s="38">
        <f t="shared" si="13"/>
        <v>0</v>
      </c>
      <c r="O56" s="27">
        <f t="shared" si="14"/>
        <v>0</v>
      </c>
      <c r="P56" s="27">
        <f t="shared" si="6"/>
        <v>0</v>
      </c>
      <c r="Q56" s="27">
        <f t="shared" si="7"/>
        <v>0</v>
      </c>
      <c r="R56" s="27">
        <f t="shared" si="8"/>
        <v>0</v>
      </c>
      <c r="S56" s="27">
        <f t="shared" si="9"/>
        <v>0</v>
      </c>
      <c r="T56" s="27">
        <f t="shared" si="10"/>
        <v>0</v>
      </c>
      <c r="U56" s="27">
        <f t="shared" si="11"/>
        <v>0</v>
      </c>
    </row>
    <row r="57" spans="1:21" x14ac:dyDescent="0.25">
      <c r="A57" s="2"/>
      <c r="B57" s="2"/>
      <c r="C57" s="2"/>
      <c r="D57" s="2"/>
      <c r="E57" s="30"/>
      <c r="F57" s="45">
        <f t="shared" si="12"/>
        <v>0</v>
      </c>
      <c r="G57" s="40"/>
      <c r="H57" s="40"/>
      <c r="I57" s="40"/>
      <c r="J57" s="40"/>
      <c r="K57" s="40"/>
      <c r="L57" s="40"/>
      <c r="N57" s="38">
        <f t="shared" si="13"/>
        <v>0</v>
      </c>
      <c r="O57" s="27">
        <f t="shared" si="14"/>
        <v>0</v>
      </c>
      <c r="P57" s="27">
        <f t="shared" si="6"/>
        <v>0</v>
      </c>
      <c r="Q57" s="27">
        <f t="shared" si="7"/>
        <v>0</v>
      </c>
      <c r="R57" s="27">
        <f t="shared" si="8"/>
        <v>0</v>
      </c>
      <c r="S57" s="27">
        <f t="shared" si="9"/>
        <v>0</v>
      </c>
      <c r="T57" s="27">
        <f t="shared" si="10"/>
        <v>0</v>
      </c>
      <c r="U57" s="27">
        <f t="shared" si="11"/>
        <v>0</v>
      </c>
    </row>
    <row r="58" spans="1:21" x14ac:dyDescent="0.25">
      <c r="A58" s="2"/>
      <c r="B58" s="2"/>
      <c r="C58" s="2"/>
      <c r="D58" s="2"/>
      <c r="E58" s="30"/>
      <c r="F58" s="45">
        <f t="shared" si="12"/>
        <v>0</v>
      </c>
      <c r="G58" s="40"/>
      <c r="H58" s="40"/>
      <c r="I58" s="40"/>
      <c r="J58" s="40"/>
      <c r="K58" s="40"/>
      <c r="L58" s="40"/>
      <c r="N58" s="38">
        <f t="shared" si="13"/>
        <v>0</v>
      </c>
      <c r="O58" s="27">
        <f t="shared" si="14"/>
        <v>0</v>
      </c>
      <c r="P58" s="27">
        <f t="shared" si="6"/>
        <v>0</v>
      </c>
      <c r="Q58" s="27">
        <f t="shared" si="7"/>
        <v>0</v>
      </c>
      <c r="R58" s="27">
        <f t="shared" si="8"/>
        <v>0</v>
      </c>
      <c r="S58" s="27">
        <f t="shared" si="9"/>
        <v>0</v>
      </c>
      <c r="T58" s="27">
        <f t="shared" si="10"/>
        <v>0</v>
      </c>
      <c r="U58" s="27">
        <f t="shared" si="11"/>
        <v>0</v>
      </c>
    </row>
    <row r="59" spans="1:21" x14ac:dyDescent="0.25">
      <c r="A59" s="2"/>
      <c r="B59" s="2"/>
      <c r="C59" s="2"/>
      <c r="D59" s="2"/>
      <c r="E59" s="30"/>
      <c r="F59" s="45">
        <f t="shared" si="12"/>
        <v>0</v>
      </c>
      <c r="G59" s="40"/>
      <c r="H59" s="40"/>
      <c r="I59" s="40"/>
      <c r="J59" s="40"/>
      <c r="K59" s="40"/>
      <c r="L59" s="40"/>
      <c r="N59" s="38">
        <f t="shared" si="13"/>
        <v>0</v>
      </c>
      <c r="O59" s="27">
        <f t="shared" si="14"/>
        <v>0</v>
      </c>
      <c r="P59" s="27">
        <f t="shared" si="6"/>
        <v>0</v>
      </c>
      <c r="Q59" s="27">
        <f t="shared" si="7"/>
        <v>0</v>
      </c>
      <c r="R59" s="27">
        <f t="shared" si="8"/>
        <v>0</v>
      </c>
      <c r="S59" s="27">
        <f t="shared" si="9"/>
        <v>0</v>
      </c>
      <c r="T59" s="27">
        <f t="shared" si="10"/>
        <v>0</v>
      </c>
      <c r="U59" s="27">
        <f t="shared" si="11"/>
        <v>0</v>
      </c>
    </row>
    <row r="60" spans="1:21" x14ac:dyDescent="0.25">
      <c r="A60" s="2"/>
      <c r="B60" s="2"/>
      <c r="C60" s="2"/>
      <c r="D60" s="2"/>
      <c r="E60" s="30"/>
      <c r="F60" s="45">
        <f t="shared" si="12"/>
        <v>0</v>
      </c>
      <c r="G60" s="40"/>
      <c r="H60" s="40"/>
      <c r="I60" s="40"/>
      <c r="J60" s="40"/>
      <c r="K60" s="40"/>
      <c r="L60" s="40"/>
      <c r="N60" s="38">
        <f t="shared" si="13"/>
        <v>0</v>
      </c>
      <c r="O60" s="27">
        <f t="shared" si="14"/>
        <v>0</v>
      </c>
      <c r="P60" s="27">
        <f t="shared" si="6"/>
        <v>0</v>
      </c>
      <c r="Q60" s="27">
        <f t="shared" si="7"/>
        <v>0</v>
      </c>
      <c r="R60" s="27">
        <f t="shared" si="8"/>
        <v>0</v>
      </c>
      <c r="S60" s="27">
        <f t="shared" si="9"/>
        <v>0</v>
      </c>
      <c r="T60" s="27">
        <f t="shared" si="10"/>
        <v>0</v>
      </c>
      <c r="U60" s="27">
        <f t="shared" si="11"/>
        <v>0</v>
      </c>
    </row>
    <row r="61" spans="1:21" x14ac:dyDescent="0.25">
      <c r="A61" s="2"/>
      <c r="B61" s="2"/>
      <c r="C61" s="2"/>
      <c r="D61" s="2"/>
      <c r="E61" s="30"/>
      <c r="F61" s="45">
        <f t="shared" si="12"/>
        <v>0</v>
      </c>
      <c r="G61" s="40"/>
      <c r="H61" s="40"/>
      <c r="I61" s="40"/>
      <c r="J61" s="40"/>
      <c r="K61" s="40"/>
      <c r="L61" s="40"/>
      <c r="N61" s="38">
        <f t="shared" si="13"/>
        <v>0</v>
      </c>
      <c r="O61" s="27">
        <f t="shared" si="14"/>
        <v>0</v>
      </c>
      <c r="P61" s="27">
        <f t="shared" si="6"/>
        <v>0</v>
      </c>
      <c r="Q61" s="27">
        <f t="shared" si="7"/>
        <v>0</v>
      </c>
      <c r="R61" s="27">
        <f t="shared" si="8"/>
        <v>0</v>
      </c>
      <c r="S61" s="27">
        <f t="shared" si="9"/>
        <v>0</v>
      </c>
      <c r="T61" s="27">
        <f t="shared" si="10"/>
        <v>0</v>
      </c>
      <c r="U61" s="27">
        <f t="shared" si="11"/>
        <v>0</v>
      </c>
    </row>
    <row r="62" spans="1:21" x14ac:dyDescent="0.25">
      <c r="A62" s="2"/>
      <c r="B62" s="2"/>
      <c r="C62" s="2"/>
      <c r="D62" s="2"/>
      <c r="E62" s="30"/>
      <c r="F62" s="45">
        <f t="shared" si="12"/>
        <v>0</v>
      </c>
      <c r="G62" s="40"/>
      <c r="H62" s="40"/>
      <c r="I62" s="40"/>
      <c r="J62" s="40"/>
      <c r="K62" s="40"/>
      <c r="L62" s="40"/>
      <c r="N62" s="38">
        <f t="shared" si="13"/>
        <v>0</v>
      </c>
      <c r="O62" s="27">
        <f t="shared" si="14"/>
        <v>0</v>
      </c>
      <c r="P62" s="27">
        <f t="shared" si="6"/>
        <v>0</v>
      </c>
      <c r="Q62" s="27">
        <f t="shared" si="7"/>
        <v>0</v>
      </c>
      <c r="R62" s="27">
        <f t="shared" si="8"/>
        <v>0</v>
      </c>
      <c r="S62" s="27">
        <f t="shared" si="9"/>
        <v>0</v>
      </c>
      <c r="T62" s="27">
        <f t="shared" si="10"/>
        <v>0</v>
      </c>
      <c r="U62" s="27">
        <f t="shared" si="11"/>
        <v>0</v>
      </c>
    </row>
    <row r="63" spans="1:21" x14ac:dyDescent="0.25">
      <c r="A63" s="2"/>
      <c r="B63" s="2"/>
      <c r="C63" s="2"/>
      <c r="D63" s="2"/>
      <c r="E63" s="30"/>
      <c r="F63" s="45">
        <f t="shared" si="12"/>
        <v>0</v>
      </c>
      <c r="G63" s="40"/>
      <c r="H63" s="40"/>
      <c r="I63" s="40"/>
      <c r="J63" s="40"/>
      <c r="K63" s="40"/>
      <c r="L63" s="40"/>
      <c r="N63" s="38">
        <f t="shared" si="13"/>
        <v>0</v>
      </c>
      <c r="O63" s="27">
        <f t="shared" si="14"/>
        <v>0</v>
      </c>
      <c r="P63" s="27">
        <f t="shared" si="6"/>
        <v>0</v>
      </c>
      <c r="Q63" s="27">
        <f t="shared" si="7"/>
        <v>0</v>
      </c>
      <c r="R63" s="27">
        <f t="shared" si="8"/>
        <v>0</v>
      </c>
      <c r="S63" s="27">
        <f t="shared" si="9"/>
        <v>0</v>
      </c>
      <c r="T63" s="27">
        <f t="shared" si="10"/>
        <v>0</v>
      </c>
      <c r="U63" s="27">
        <f t="shared" si="11"/>
        <v>0</v>
      </c>
    </row>
    <row r="64" spans="1:21" x14ac:dyDescent="0.25">
      <c r="A64" s="2"/>
      <c r="B64" s="2"/>
      <c r="C64" s="2"/>
      <c r="D64" s="2"/>
      <c r="E64" s="30"/>
      <c r="F64" s="45">
        <f t="shared" si="12"/>
        <v>0</v>
      </c>
      <c r="G64" s="40"/>
      <c r="H64" s="40"/>
      <c r="I64" s="40"/>
      <c r="J64" s="40"/>
      <c r="K64" s="40"/>
      <c r="L64" s="40"/>
      <c r="N64" s="38">
        <f t="shared" si="13"/>
        <v>0</v>
      </c>
      <c r="O64" s="27">
        <f t="shared" si="14"/>
        <v>0</v>
      </c>
      <c r="P64" s="27">
        <f t="shared" si="6"/>
        <v>0</v>
      </c>
      <c r="Q64" s="27">
        <f t="shared" si="7"/>
        <v>0</v>
      </c>
      <c r="R64" s="27">
        <f t="shared" si="8"/>
        <v>0</v>
      </c>
      <c r="S64" s="27">
        <f t="shared" si="9"/>
        <v>0</v>
      </c>
      <c r="T64" s="27">
        <f t="shared" si="10"/>
        <v>0</v>
      </c>
      <c r="U64" s="27">
        <f t="shared" si="11"/>
        <v>0</v>
      </c>
    </row>
    <row r="65" spans="1:21" x14ac:dyDescent="0.25">
      <c r="A65" s="2"/>
      <c r="B65" s="2"/>
      <c r="C65" s="2"/>
      <c r="D65" s="2"/>
      <c r="E65" s="30"/>
      <c r="F65" s="45">
        <f t="shared" si="12"/>
        <v>0</v>
      </c>
      <c r="G65" s="40"/>
      <c r="H65" s="40"/>
      <c r="I65" s="40"/>
      <c r="J65" s="40"/>
      <c r="K65" s="40"/>
      <c r="L65" s="40"/>
      <c r="N65" s="38">
        <f t="shared" si="13"/>
        <v>0</v>
      </c>
      <c r="O65" s="27">
        <f t="shared" si="14"/>
        <v>0</v>
      </c>
      <c r="P65" s="27">
        <f t="shared" si="6"/>
        <v>0</v>
      </c>
      <c r="Q65" s="27">
        <f t="shared" si="7"/>
        <v>0</v>
      </c>
      <c r="R65" s="27">
        <f t="shared" si="8"/>
        <v>0</v>
      </c>
      <c r="S65" s="27">
        <f t="shared" si="9"/>
        <v>0</v>
      </c>
      <c r="T65" s="27">
        <f t="shared" si="10"/>
        <v>0</v>
      </c>
      <c r="U65" s="27">
        <f t="shared" si="11"/>
        <v>0</v>
      </c>
    </row>
    <row r="66" spans="1:21" x14ac:dyDescent="0.25">
      <c r="A66" s="2"/>
      <c r="B66" s="2"/>
      <c r="C66" s="2"/>
      <c r="D66" s="2"/>
      <c r="E66" s="30"/>
      <c r="F66" s="45">
        <f t="shared" si="12"/>
        <v>0</v>
      </c>
      <c r="G66" s="40"/>
      <c r="H66" s="40"/>
      <c r="I66" s="40"/>
      <c r="J66" s="40"/>
      <c r="K66" s="40"/>
      <c r="L66" s="40"/>
      <c r="N66" s="38">
        <f t="shared" si="13"/>
        <v>0</v>
      </c>
      <c r="O66" s="27">
        <f t="shared" si="14"/>
        <v>0</v>
      </c>
      <c r="P66" s="27">
        <f t="shared" si="6"/>
        <v>0</v>
      </c>
      <c r="Q66" s="27">
        <f t="shared" si="7"/>
        <v>0</v>
      </c>
      <c r="R66" s="27">
        <f t="shared" si="8"/>
        <v>0</v>
      </c>
      <c r="S66" s="27">
        <f t="shared" si="9"/>
        <v>0</v>
      </c>
      <c r="T66" s="27">
        <f t="shared" si="10"/>
        <v>0</v>
      </c>
      <c r="U66" s="27">
        <f t="shared" si="11"/>
        <v>0</v>
      </c>
    </row>
    <row r="67" spans="1:21" x14ac:dyDescent="0.25">
      <c r="A67" s="2"/>
      <c r="B67" s="2"/>
      <c r="C67" s="2"/>
      <c r="D67" s="2"/>
      <c r="E67" s="30"/>
      <c r="F67" s="45">
        <f t="shared" si="12"/>
        <v>0</v>
      </c>
      <c r="G67" s="40"/>
      <c r="H67" s="40"/>
      <c r="I67" s="40"/>
      <c r="J67" s="40"/>
      <c r="K67" s="40"/>
      <c r="L67" s="40"/>
      <c r="N67" s="38">
        <f t="shared" si="13"/>
        <v>0</v>
      </c>
      <c r="O67" s="27">
        <f t="shared" si="14"/>
        <v>0</v>
      </c>
      <c r="P67" s="27">
        <f t="shared" si="6"/>
        <v>0</v>
      </c>
      <c r="Q67" s="27">
        <f t="shared" si="7"/>
        <v>0</v>
      </c>
      <c r="R67" s="27">
        <f t="shared" si="8"/>
        <v>0</v>
      </c>
      <c r="S67" s="27">
        <f t="shared" si="9"/>
        <v>0</v>
      </c>
      <c r="T67" s="27">
        <f t="shared" si="10"/>
        <v>0</v>
      </c>
      <c r="U67" s="27">
        <f t="shared" si="11"/>
        <v>0</v>
      </c>
    </row>
    <row r="68" spans="1:21" x14ac:dyDescent="0.25">
      <c r="A68" s="2"/>
      <c r="B68" s="2"/>
      <c r="C68" s="2"/>
      <c r="D68" s="2"/>
      <c r="E68" s="30"/>
      <c r="F68" s="45">
        <f t="shared" si="12"/>
        <v>0</v>
      </c>
      <c r="G68" s="40"/>
      <c r="H68" s="40"/>
      <c r="I68" s="40"/>
      <c r="J68" s="40"/>
      <c r="K68" s="40"/>
      <c r="L68" s="40"/>
      <c r="N68" s="38">
        <f t="shared" si="13"/>
        <v>0</v>
      </c>
      <c r="O68" s="27">
        <f t="shared" si="14"/>
        <v>0</v>
      </c>
      <c r="P68" s="27">
        <f t="shared" si="6"/>
        <v>0</v>
      </c>
      <c r="Q68" s="27">
        <f t="shared" si="7"/>
        <v>0</v>
      </c>
      <c r="R68" s="27">
        <f t="shared" si="8"/>
        <v>0</v>
      </c>
      <c r="S68" s="27">
        <f t="shared" si="9"/>
        <v>0</v>
      </c>
      <c r="T68" s="27">
        <f t="shared" si="10"/>
        <v>0</v>
      </c>
      <c r="U68" s="27">
        <f t="shared" si="11"/>
        <v>0</v>
      </c>
    </row>
    <row r="69" spans="1:21" x14ac:dyDescent="0.25">
      <c r="A69" s="2"/>
      <c r="B69" s="2"/>
      <c r="C69" s="2"/>
      <c r="D69" s="2"/>
      <c r="E69" s="30"/>
      <c r="F69" s="45">
        <f t="shared" si="12"/>
        <v>0</v>
      </c>
      <c r="G69" s="40"/>
      <c r="H69" s="40"/>
      <c r="I69" s="40"/>
      <c r="J69" s="40"/>
      <c r="K69" s="40"/>
      <c r="L69" s="40"/>
      <c r="N69" s="38">
        <f t="shared" si="13"/>
        <v>0</v>
      </c>
      <c r="O69" s="27">
        <f t="shared" si="14"/>
        <v>0</v>
      </c>
      <c r="P69" s="27">
        <f t="shared" si="6"/>
        <v>0</v>
      </c>
      <c r="Q69" s="27">
        <f t="shared" si="7"/>
        <v>0</v>
      </c>
      <c r="R69" s="27">
        <f t="shared" si="8"/>
        <v>0</v>
      </c>
      <c r="S69" s="27">
        <f t="shared" si="9"/>
        <v>0</v>
      </c>
      <c r="T69" s="27">
        <f t="shared" si="10"/>
        <v>0</v>
      </c>
      <c r="U69" s="27">
        <f t="shared" si="11"/>
        <v>0</v>
      </c>
    </row>
    <row r="70" spans="1:21" x14ac:dyDescent="0.25">
      <c r="A70" s="2"/>
      <c r="B70" s="2"/>
      <c r="C70" s="2"/>
      <c r="D70" s="2"/>
      <c r="E70" s="30"/>
      <c r="F70" s="45">
        <f t="shared" si="12"/>
        <v>0</v>
      </c>
      <c r="G70" s="40"/>
      <c r="H70" s="40"/>
      <c r="I70" s="40"/>
      <c r="J70" s="40"/>
      <c r="K70" s="40"/>
      <c r="L70" s="40"/>
      <c r="N70" s="38">
        <f t="shared" si="13"/>
        <v>0</v>
      </c>
      <c r="O70" s="27">
        <f t="shared" si="14"/>
        <v>0</v>
      </c>
      <c r="P70" s="27">
        <f t="shared" ref="P70:P133" si="15">ROUND((G70/$P$1),0)</f>
        <v>0</v>
      </c>
      <c r="Q70" s="27">
        <f t="shared" ref="Q70:Q133" si="16">ROUND((H70/$P$1),0)</f>
        <v>0</v>
      </c>
      <c r="R70" s="27">
        <f t="shared" ref="R70:R133" si="17">ROUND((I70/$P$1),0)</f>
        <v>0</v>
      </c>
      <c r="S70" s="27">
        <f t="shared" ref="S70:S133" si="18">ROUND((J70/$P$1),0)</f>
        <v>0</v>
      </c>
      <c r="T70" s="27">
        <f t="shared" ref="T70:T133" si="19">ROUND((K70/$P$1),0)</f>
        <v>0</v>
      </c>
      <c r="U70" s="27">
        <f t="shared" ref="U70:U133" si="20">ROUND((L70/$P$1),0)</f>
        <v>0</v>
      </c>
    </row>
    <row r="71" spans="1:21" x14ac:dyDescent="0.25">
      <c r="A71" s="2"/>
      <c r="B71" s="2"/>
      <c r="C71" s="2"/>
      <c r="D71" s="2"/>
      <c r="E71" s="30"/>
      <c r="F71" s="45">
        <f t="shared" si="12"/>
        <v>0</v>
      </c>
      <c r="G71" s="40"/>
      <c r="H71" s="40"/>
      <c r="I71" s="40"/>
      <c r="J71" s="40"/>
      <c r="K71" s="40"/>
      <c r="L71" s="40"/>
      <c r="N71" s="38">
        <f t="shared" si="13"/>
        <v>0</v>
      </c>
      <c r="O71" s="27">
        <f t="shared" si="14"/>
        <v>0</v>
      </c>
      <c r="P71" s="27">
        <f t="shared" si="15"/>
        <v>0</v>
      </c>
      <c r="Q71" s="27">
        <f t="shared" si="16"/>
        <v>0</v>
      </c>
      <c r="R71" s="27">
        <f t="shared" si="17"/>
        <v>0</v>
      </c>
      <c r="S71" s="27">
        <f t="shared" si="18"/>
        <v>0</v>
      </c>
      <c r="T71" s="27">
        <f t="shared" si="19"/>
        <v>0</v>
      </c>
      <c r="U71" s="27">
        <f t="shared" si="20"/>
        <v>0</v>
      </c>
    </row>
    <row r="72" spans="1:21" x14ac:dyDescent="0.25">
      <c r="A72" s="2"/>
      <c r="B72" s="2"/>
      <c r="C72" s="2"/>
      <c r="D72" s="2"/>
      <c r="E72" s="30"/>
      <c r="F72" s="45">
        <f t="shared" si="12"/>
        <v>0</v>
      </c>
      <c r="G72" s="40"/>
      <c r="H72" s="40"/>
      <c r="I72" s="40"/>
      <c r="J72" s="40"/>
      <c r="K72" s="40"/>
      <c r="L72" s="40"/>
      <c r="N72" s="38">
        <f t="shared" si="13"/>
        <v>0</v>
      </c>
      <c r="O72" s="27">
        <f t="shared" si="14"/>
        <v>0</v>
      </c>
      <c r="P72" s="27">
        <f t="shared" si="15"/>
        <v>0</v>
      </c>
      <c r="Q72" s="27">
        <f t="shared" si="16"/>
        <v>0</v>
      </c>
      <c r="R72" s="27">
        <f t="shared" si="17"/>
        <v>0</v>
      </c>
      <c r="S72" s="27">
        <f t="shared" si="18"/>
        <v>0</v>
      </c>
      <c r="T72" s="27">
        <f t="shared" si="19"/>
        <v>0</v>
      </c>
      <c r="U72" s="27">
        <f t="shared" si="20"/>
        <v>0</v>
      </c>
    </row>
    <row r="73" spans="1:21" x14ac:dyDescent="0.25">
      <c r="A73" s="2"/>
      <c r="B73" s="2"/>
      <c r="C73" s="2"/>
      <c r="D73" s="2"/>
      <c r="E73" s="30"/>
      <c r="F73" s="45">
        <f t="shared" si="12"/>
        <v>0</v>
      </c>
      <c r="G73" s="40"/>
      <c r="H73" s="40"/>
      <c r="I73" s="40"/>
      <c r="J73" s="40"/>
      <c r="K73" s="40"/>
      <c r="L73" s="40"/>
      <c r="N73" s="38">
        <f t="shared" si="13"/>
        <v>0</v>
      </c>
      <c r="O73" s="27">
        <f t="shared" si="14"/>
        <v>0</v>
      </c>
      <c r="P73" s="27">
        <f t="shared" si="15"/>
        <v>0</v>
      </c>
      <c r="Q73" s="27">
        <f t="shared" si="16"/>
        <v>0</v>
      </c>
      <c r="R73" s="27">
        <f t="shared" si="17"/>
        <v>0</v>
      </c>
      <c r="S73" s="27">
        <f t="shared" si="18"/>
        <v>0</v>
      </c>
      <c r="T73" s="27">
        <f t="shared" si="19"/>
        <v>0</v>
      </c>
      <c r="U73" s="27">
        <f t="shared" si="20"/>
        <v>0</v>
      </c>
    </row>
    <row r="74" spans="1:21" x14ac:dyDescent="0.25">
      <c r="A74" s="2"/>
      <c r="B74" s="2"/>
      <c r="C74" s="2"/>
      <c r="D74" s="2"/>
      <c r="E74" s="30"/>
      <c r="F74" s="45">
        <f t="shared" si="12"/>
        <v>0</v>
      </c>
      <c r="G74" s="40"/>
      <c r="H74" s="40"/>
      <c r="I74" s="40"/>
      <c r="J74" s="40"/>
      <c r="K74" s="40"/>
      <c r="L74" s="40"/>
      <c r="N74" s="38">
        <f t="shared" si="13"/>
        <v>0</v>
      </c>
      <c r="O74" s="27">
        <f t="shared" si="14"/>
        <v>0</v>
      </c>
      <c r="P74" s="27">
        <f t="shared" si="15"/>
        <v>0</v>
      </c>
      <c r="Q74" s="27">
        <f t="shared" si="16"/>
        <v>0</v>
      </c>
      <c r="R74" s="27">
        <f t="shared" si="17"/>
        <v>0</v>
      </c>
      <c r="S74" s="27">
        <f t="shared" si="18"/>
        <v>0</v>
      </c>
      <c r="T74" s="27">
        <f t="shared" si="19"/>
        <v>0</v>
      </c>
      <c r="U74" s="27">
        <f t="shared" si="20"/>
        <v>0</v>
      </c>
    </row>
    <row r="75" spans="1:21" x14ac:dyDescent="0.25">
      <c r="A75" s="2"/>
      <c r="B75" s="2"/>
      <c r="C75" s="2"/>
      <c r="D75" s="2"/>
      <c r="E75" s="30"/>
      <c r="F75" s="45">
        <f t="shared" si="12"/>
        <v>0</v>
      </c>
      <c r="G75" s="40"/>
      <c r="H75" s="40"/>
      <c r="I75" s="40"/>
      <c r="J75" s="40"/>
      <c r="K75" s="40"/>
      <c r="L75" s="40"/>
      <c r="N75" s="38">
        <f t="shared" si="13"/>
        <v>0</v>
      </c>
      <c r="O75" s="27">
        <f t="shared" si="14"/>
        <v>0</v>
      </c>
      <c r="P75" s="27">
        <f t="shared" si="15"/>
        <v>0</v>
      </c>
      <c r="Q75" s="27">
        <f t="shared" si="16"/>
        <v>0</v>
      </c>
      <c r="R75" s="27">
        <f t="shared" si="17"/>
        <v>0</v>
      </c>
      <c r="S75" s="27">
        <f t="shared" si="18"/>
        <v>0</v>
      </c>
      <c r="T75" s="27">
        <f t="shared" si="19"/>
        <v>0</v>
      </c>
      <c r="U75" s="27">
        <f t="shared" si="20"/>
        <v>0</v>
      </c>
    </row>
    <row r="76" spans="1:21" x14ac:dyDescent="0.25">
      <c r="A76" s="2"/>
      <c r="B76" s="2"/>
      <c r="C76" s="2"/>
      <c r="D76" s="2"/>
      <c r="E76" s="30"/>
      <c r="F76" s="45">
        <f t="shared" si="12"/>
        <v>0</v>
      </c>
      <c r="G76" s="40"/>
      <c r="H76" s="40"/>
      <c r="I76" s="40"/>
      <c r="J76" s="40"/>
      <c r="K76" s="40"/>
      <c r="L76" s="40"/>
      <c r="N76" s="38">
        <f t="shared" si="13"/>
        <v>0</v>
      </c>
      <c r="O76" s="27">
        <f t="shared" si="14"/>
        <v>0</v>
      </c>
      <c r="P76" s="27">
        <f t="shared" si="15"/>
        <v>0</v>
      </c>
      <c r="Q76" s="27">
        <f t="shared" si="16"/>
        <v>0</v>
      </c>
      <c r="R76" s="27">
        <f t="shared" si="17"/>
        <v>0</v>
      </c>
      <c r="S76" s="27">
        <f t="shared" si="18"/>
        <v>0</v>
      </c>
      <c r="T76" s="27">
        <f t="shared" si="19"/>
        <v>0</v>
      </c>
      <c r="U76" s="27">
        <f t="shared" si="20"/>
        <v>0</v>
      </c>
    </row>
    <row r="77" spans="1:21" x14ac:dyDescent="0.25">
      <c r="A77" s="2"/>
      <c r="B77" s="2"/>
      <c r="C77" s="2"/>
      <c r="D77" s="2"/>
      <c r="E77" s="30"/>
      <c r="F77" s="45">
        <f t="shared" si="12"/>
        <v>0</v>
      </c>
      <c r="G77" s="40"/>
      <c r="H77" s="40"/>
      <c r="I77" s="40"/>
      <c r="J77" s="40"/>
      <c r="K77" s="40"/>
      <c r="L77" s="40"/>
      <c r="N77" s="38">
        <f t="shared" si="13"/>
        <v>0</v>
      </c>
      <c r="O77" s="27">
        <f t="shared" si="14"/>
        <v>0</v>
      </c>
      <c r="P77" s="27">
        <f t="shared" si="15"/>
        <v>0</v>
      </c>
      <c r="Q77" s="27">
        <f t="shared" si="16"/>
        <v>0</v>
      </c>
      <c r="R77" s="27">
        <f t="shared" si="17"/>
        <v>0</v>
      </c>
      <c r="S77" s="27">
        <f t="shared" si="18"/>
        <v>0</v>
      </c>
      <c r="T77" s="27">
        <f t="shared" si="19"/>
        <v>0</v>
      </c>
      <c r="U77" s="27">
        <f t="shared" si="20"/>
        <v>0</v>
      </c>
    </row>
    <row r="78" spans="1:21" x14ac:dyDescent="0.25">
      <c r="A78" s="2"/>
      <c r="B78" s="2"/>
      <c r="C78" s="2"/>
      <c r="D78" s="2"/>
      <c r="E78" s="30"/>
      <c r="F78" s="45">
        <f t="shared" si="12"/>
        <v>0</v>
      </c>
      <c r="G78" s="40"/>
      <c r="H78" s="40"/>
      <c r="I78" s="40"/>
      <c r="J78" s="40"/>
      <c r="K78" s="40"/>
      <c r="L78" s="40"/>
      <c r="N78" s="38">
        <f t="shared" si="13"/>
        <v>0</v>
      </c>
      <c r="O78" s="27">
        <f t="shared" si="14"/>
        <v>0</v>
      </c>
      <c r="P78" s="27">
        <f t="shared" si="15"/>
        <v>0</v>
      </c>
      <c r="Q78" s="27">
        <f t="shared" si="16"/>
        <v>0</v>
      </c>
      <c r="R78" s="27">
        <f t="shared" si="17"/>
        <v>0</v>
      </c>
      <c r="S78" s="27">
        <f t="shared" si="18"/>
        <v>0</v>
      </c>
      <c r="T78" s="27">
        <f t="shared" si="19"/>
        <v>0</v>
      </c>
      <c r="U78" s="27">
        <f t="shared" si="20"/>
        <v>0</v>
      </c>
    </row>
    <row r="79" spans="1:21" x14ac:dyDescent="0.25">
      <c r="A79" s="2"/>
      <c r="B79" s="2"/>
      <c r="C79" s="2"/>
      <c r="D79" s="2"/>
      <c r="E79" s="30"/>
      <c r="F79" s="45">
        <f t="shared" ref="F79:F142" si="21">SUM(G79:L79)</f>
        <v>0</v>
      </c>
      <c r="G79" s="40"/>
      <c r="H79" s="40"/>
      <c r="I79" s="40"/>
      <c r="J79" s="40"/>
      <c r="K79" s="40"/>
      <c r="L79" s="40"/>
      <c r="N79" s="38">
        <f t="shared" ref="N79:N142" si="22">IF(C79="",0,1)</f>
        <v>0</v>
      </c>
      <c r="O79" s="27">
        <f t="shared" ref="O79:O142" si="23">SUM(P79:U79)</f>
        <v>0</v>
      </c>
      <c r="P79" s="27">
        <f t="shared" si="15"/>
        <v>0</v>
      </c>
      <c r="Q79" s="27">
        <f t="shared" si="16"/>
        <v>0</v>
      </c>
      <c r="R79" s="27">
        <f t="shared" si="17"/>
        <v>0</v>
      </c>
      <c r="S79" s="27">
        <f t="shared" si="18"/>
        <v>0</v>
      </c>
      <c r="T79" s="27">
        <f t="shared" si="19"/>
        <v>0</v>
      </c>
      <c r="U79" s="27">
        <f t="shared" si="20"/>
        <v>0</v>
      </c>
    </row>
    <row r="80" spans="1:21" x14ac:dyDescent="0.25">
      <c r="A80" s="2"/>
      <c r="B80" s="2"/>
      <c r="C80" s="2"/>
      <c r="D80" s="2"/>
      <c r="E80" s="30"/>
      <c r="F80" s="45">
        <f t="shared" si="21"/>
        <v>0</v>
      </c>
      <c r="G80" s="40"/>
      <c r="H80" s="40"/>
      <c r="I80" s="40"/>
      <c r="J80" s="40"/>
      <c r="K80" s="40"/>
      <c r="L80" s="40"/>
      <c r="N80" s="38">
        <f t="shared" si="22"/>
        <v>0</v>
      </c>
      <c r="O80" s="27">
        <f t="shared" si="23"/>
        <v>0</v>
      </c>
      <c r="P80" s="27">
        <f t="shared" si="15"/>
        <v>0</v>
      </c>
      <c r="Q80" s="27">
        <f t="shared" si="16"/>
        <v>0</v>
      </c>
      <c r="R80" s="27">
        <f t="shared" si="17"/>
        <v>0</v>
      </c>
      <c r="S80" s="27">
        <f t="shared" si="18"/>
        <v>0</v>
      </c>
      <c r="T80" s="27">
        <f t="shared" si="19"/>
        <v>0</v>
      </c>
      <c r="U80" s="27">
        <f t="shared" si="20"/>
        <v>0</v>
      </c>
    </row>
    <row r="81" spans="1:21" x14ac:dyDescent="0.25">
      <c r="A81" s="2"/>
      <c r="B81" s="2"/>
      <c r="C81" s="2"/>
      <c r="D81" s="2"/>
      <c r="E81" s="30"/>
      <c r="F81" s="45">
        <f t="shared" si="21"/>
        <v>0</v>
      </c>
      <c r="G81" s="40"/>
      <c r="H81" s="40"/>
      <c r="I81" s="40"/>
      <c r="J81" s="40"/>
      <c r="K81" s="40"/>
      <c r="L81" s="40"/>
      <c r="N81" s="38">
        <f t="shared" si="22"/>
        <v>0</v>
      </c>
      <c r="O81" s="27">
        <f t="shared" si="23"/>
        <v>0</v>
      </c>
      <c r="P81" s="27">
        <f t="shared" si="15"/>
        <v>0</v>
      </c>
      <c r="Q81" s="27">
        <f t="shared" si="16"/>
        <v>0</v>
      </c>
      <c r="R81" s="27">
        <f t="shared" si="17"/>
        <v>0</v>
      </c>
      <c r="S81" s="27">
        <f t="shared" si="18"/>
        <v>0</v>
      </c>
      <c r="T81" s="27">
        <f t="shared" si="19"/>
        <v>0</v>
      </c>
      <c r="U81" s="27">
        <f t="shared" si="20"/>
        <v>0</v>
      </c>
    </row>
    <row r="82" spans="1:21" x14ac:dyDescent="0.25">
      <c r="A82" s="2"/>
      <c r="B82" s="2"/>
      <c r="C82" s="2"/>
      <c r="D82" s="2"/>
      <c r="E82" s="30"/>
      <c r="F82" s="45">
        <f t="shared" si="21"/>
        <v>0</v>
      </c>
      <c r="G82" s="40"/>
      <c r="H82" s="40"/>
      <c r="I82" s="40"/>
      <c r="J82" s="40"/>
      <c r="K82" s="40"/>
      <c r="L82" s="40"/>
      <c r="N82" s="38">
        <f t="shared" si="22"/>
        <v>0</v>
      </c>
      <c r="O82" s="27">
        <f t="shared" si="23"/>
        <v>0</v>
      </c>
      <c r="P82" s="27">
        <f t="shared" si="15"/>
        <v>0</v>
      </c>
      <c r="Q82" s="27">
        <f t="shared" si="16"/>
        <v>0</v>
      </c>
      <c r="R82" s="27">
        <f t="shared" si="17"/>
        <v>0</v>
      </c>
      <c r="S82" s="27">
        <f t="shared" si="18"/>
        <v>0</v>
      </c>
      <c r="T82" s="27">
        <f t="shared" si="19"/>
        <v>0</v>
      </c>
      <c r="U82" s="27">
        <f t="shared" si="20"/>
        <v>0</v>
      </c>
    </row>
    <row r="83" spans="1:21" x14ac:dyDescent="0.25">
      <c r="A83" s="2"/>
      <c r="B83" s="2"/>
      <c r="C83" s="2"/>
      <c r="D83" s="2"/>
      <c r="E83" s="30"/>
      <c r="F83" s="45">
        <f t="shared" si="21"/>
        <v>0</v>
      </c>
      <c r="G83" s="40"/>
      <c r="H83" s="40"/>
      <c r="I83" s="40"/>
      <c r="J83" s="40"/>
      <c r="K83" s="40"/>
      <c r="L83" s="40"/>
      <c r="N83" s="38">
        <f t="shared" si="22"/>
        <v>0</v>
      </c>
      <c r="O83" s="27">
        <f t="shared" si="23"/>
        <v>0</v>
      </c>
      <c r="P83" s="27">
        <f t="shared" si="15"/>
        <v>0</v>
      </c>
      <c r="Q83" s="27">
        <f t="shared" si="16"/>
        <v>0</v>
      </c>
      <c r="R83" s="27">
        <f t="shared" si="17"/>
        <v>0</v>
      </c>
      <c r="S83" s="27">
        <f t="shared" si="18"/>
        <v>0</v>
      </c>
      <c r="T83" s="27">
        <f t="shared" si="19"/>
        <v>0</v>
      </c>
      <c r="U83" s="27">
        <f t="shared" si="20"/>
        <v>0</v>
      </c>
    </row>
    <row r="84" spans="1:21" x14ac:dyDescent="0.25">
      <c r="A84" s="2"/>
      <c r="B84" s="2"/>
      <c r="C84" s="2"/>
      <c r="D84" s="2"/>
      <c r="E84" s="30"/>
      <c r="F84" s="45">
        <f t="shared" si="21"/>
        <v>0</v>
      </c>
      <c r="G84" s="40"/>
      <c r="H84" s="40"/>
      <c r="I84" s="40"/>
      <c r="J84" s="40"/>
      <c r="K84" s="40"/>
      <c r="L84" s="40"/>
      <c r="N84" s="38">
        <f t="shared" si="22"/>
        <v>0</v>
      </c>
      <c r="O84" s="27">
        <f t="shared" si="23"/>
        <v>0</v>
      </c>
      <c r="P84" s="27">
        <f t="shared" si="15"/>
        <v>0</v>
      </c>
      <c r="Q84" s="27">
        <f t="shared" si="16"/>
        <v>0</v>
      </c>
      <c r="R84" s="27">
        <f t="shared" si="17"/>
        <v>0</v>
      </c>
      <c r="S84" s="27">
        <f t="shared" si="18"/>
        <v>0</v>
      </c>
      <c r="T84" s="27">
        <f t="shared" si="19"/>
        <v>0</v>
      </c>
      <c r="U84" s="27">
        <f t="shared" si="20"/>
        <v>0</v>
      </c>
    </row>
    <row r="85" spans="1:21" x14ac:dyDescent="0.25">
      <c r="A85" s="2"/>
      <c r="B85" s="2"/>
      <c r="C85" s="2"/>
      <c r="D85" s="2"/>
      <c r="E85" s="30"/>
      <c r="F85" s="45">
        <f t="shared" si="21"/>
        <v>0</v>
      </c>
      <c r="G85" s="40"/>
      <c r="H85" s="40"/>
      <c r="I85" s="40"/>
      <c r="J85" s="40"/>
      <c r="K85" s="40"/>
      <c r="L85" s="40"/>
      <c r="N85" s="38">
        <f t="shared" si="22"/>
        <v>0</v>
      </c>
      <c r="O85" s="27">
        <f t="shared" si="23"/>
        <v>0</v>
      </c>
      <c r="P85" s="27">
        <f t="shared" si="15"/>
        <v>0</v>
      </c>
      <c r="Q85" s="27">
        <f t="shared" si="16"/>
        <v>0</v>
      </c>
      <c r="R85" s="27">
        <f t="shared" si="17"/>
        <v>0</v>
      </c>
      <c r="S85" s="27">
        <f t="shared" si="18"/>
        <v>0</v>
      </c>
      <c r="T85" s="27">
        <f t="shared" si="19"/>
        <v>0</v>
      </c>
      <c r="U85" s="27">
        <f t="shared" si="20"/>
        <v>0</v>
      </c>
    </row>
    <row r="86" spans="1:21" x14ac:dyDescent="0.25">
      <c r="A86" s="2"/>
      <c r="B86" s="2"/>
      <c r="C86" s="2"/>
      <c r="D86" s="2"/>
      <c r="E86" s="30"/>
      <c r="F86" s="45">
        <f t="shared" si="21"/>
        <v>0</v>
      </c>
      <c r="G86" s="40"/>
      <c r="H86" s="40"/>
      <c r="I86" s="40"/>
      <c r="J86" s="40"/>
      <c r="K86" s="40"/>
      <c r="L86" s="40"/>
      <c r="N86" s="38">
        <f t="shared" si="22"/>
        <v>0</v>
      </c>
      <c r="O86" s="27">
        <f t="shared" si="23"/>
        <v>0</v>
      </c>
      <c r="P86" s="27">
        <f t="shared" si="15"/>
        <v>0</v>
      </c>
      <c r="Q86" s="27">
        <f t="shared" si="16"/>
        <v>0</v>
      </c>
      <c r="R86" s="27">
        <f t="shared" si="17"/>
        <v>0</v>
      </c>
      <c r="S86" s="27">
        <f t="shared" si="18"/>
        <v>0</v>
      </c>
      <c r="T86" s="27">
        <f t="shared" si="19"/>
        <v>0</v>
      </c>
      <c r="U86" s="27">
        <f t="shared" si="20"/>
        <v>0</v>
      </c>
    </row>
    <row r="87" spans="1:21" x14ac:dyDescent="0.25">
      <c r="A87" s="2"/>
      <c r="B87" s="2"/>
      <c r="C87" s="2"/>
      <c r="D87" s="2"/>
      <c r="E87" s="30"/>
      <c r="F87" s="45">
        <f t="shared" si="21"/>
        <v>0</v>
      </c>
      <c r="G87" s="40"/>
      <c r="H87" s="40"/>
      <c r="I87" s="40"/>
      <c r="J87" s="40"/>
      <c r="K87" s="40"/>
      <c r="L87" s="40"/>
      <c r="N87" s="38">
        <f t="shared" si="22"/>
        <v>0</v>
      </c>
      <c r="O87" s="27">
        <f t="shared" si="23"/>
        <v>0</v>
      </c>
      <c r="P87" s="27">
        <f t="shared" si="15"/>
        <v>0</v>
      </c>
      <c r="Q87" s="27">
        <f t="shared" si="16"/>
        <v>0</v>
      </c>
      <c r="R87" s="27">
        <f t="shared" si="17"/>
        <v>0</v>
      </c>
      <c r="S87" s="27">
        <f t="shared" si="18"/>
        <v>0</v>
      </c>
      <c r="T87" s="27">
        <f t="shared" si="19"/>
        <v>0</v>
      </c>
      <c r="U87" s="27">
        <f t="shared" si="20"/>
        <v>0</v>
      </c>
    </row>
    <row r="88" spans="1:21" x14ac:dyDescent="0.25">
      <c r="A88" s="2"/>
      <c r="B88" s="2"/>
      <c r="C88" s="2"/>
      <c r="D88" s="2"/>
      <c r="E88" s="30"/>
      <c r="F88" s="45">
        <f t="shared" si="21"/>
        <v>0</v>
      </c>
      <c r="G88" s="40"/>
      <c r="H88" s="40"/>
      <c r="I88" s="40"/>
      <c r="J88" s="40"/>
      <c r="K88" s="40"/>
      <c r="L88" s="40"/>
      <c r="N88" s="38">
        <f t="shared" si="22"/>
        <v>0</v>
      </c>
      <c r="O88" s="27">
        <f t="shared" si="23"/>
        <v>0</v>
      </c>
      <c r="P88" s="27">
        <f t="shared" si="15"/>
        <v>0</v>
      </c>
      <c r="Q88" s="27">
        <f t="shared" si="16"/>
        <v>0</v>
      </c>
      <c r="R88" s="27">
        <f t="shared" si="17"/>
        <v>0</v>
      </c>
      <c r="S88" s="27">
        <f t="shared" si="18"/>
        <v>0</v>
      </c>
      <c r="T88" s="27">
        <f t="shared" si="19"/>
        <v>0</v>
      </c>
      <c r="U88" s="27">
        <f t="shared" si="20"/>
        <v>0</v>
      </c>
    </row>
    <row r="89" spans="1:21" x14ac:dyDescent="0.25">
      <c r="A89" s="2"/>
      <c r="B89" s="2"/>
      <c r="C89" s="2"/>
      <c r="D89" s="2"/>
      <c r="E89" s="30"/>
      <c r="F89" s="45">
        <f t="shared" si="21"/>
        <v>0</v>
      </c>
      <c r="G89" s="40"/>
      <c r="H89" s="40"/>
      <c r="I89" s="40"/>
      <c r="J89" s="40"/>
      <c r="K89" s="40"/>
      <c r="L89" s="40"/>
      <c r="N89" s="38">
        <f t="shared" si="22"/>
        <v>0</v>
      </c>
      <c r="O89" s="27">
        <f t="shared" si="23"/>
        <v>0</v>
      </c>
      <c r="P89" s="27">
        <f t="shared" si="15"/>
        <v>0</v>
      </c>
      <c r="Q89" s="27">
        <f t="shared" si="16"/>
        <v>0</v>
      </c>
      <c r="R89" s="27">
        <f t="shared" si="17"/>
        <v>0</v>
      </c>
      <c r="S89" s="27">
        <f t="shared" si="18"/>
        <v>0</v>
      </c>
      <c r="T89" s="27">
        <f t="shared" si="19"/>
        <v>0</v>
      </c>
      <c r="U89" s="27">
        <f t="shared" si="20"/>
        <v>0</v>
      </c>
    </row>
    <row r="90" spans="1:21" x14ac:dyDescent="0.25">
      <c r="A90" s="2"/>
      <c r="B90" s="2"/>
      <c r="C90" s="2"/>
      <c r="D90" s="2"/>
      <c r="E90" s="30"/>
      <c r="F90" s="45">
        <f t="shared" si="21"/>
        <v>0</v>
      </c>
      <c r="G90" s="40"/>
      <c r="H90" s="40"/>
      <c r="I90" s="40"/>
      <c r="J90" s="40"/>
      <c r="K90" s="40"/>
      <c r="L90" s="40"/>
      <c r="N90" s="38">
        <f t="shared" si="22"/>
        <v>0</v>
      </c>
      <c r="O90" s="27">
        <f t="shared" si="23"/>
        <v>0</v>
      </c>
      <c r="P90" s="27">
        <f t="shared" si="15"/>
        <v>0</v>
      </c>
      <c r="Q90" s="27">
        <f t="shared" si="16"/>
        <v>0</v>
      </c>
      <c r="R90" s="27">
        <f t="shared" si="17"/>
        <v>0</v>
      </c>
      <c r="S90" s="27">
        <f t="shared" si="18"/>
        <v>0</v>
      </c>
      <c r="T90" s="27">
        <f t="shared" si="19"/>
        <v>0</v>
      </c>
      <c r="U90" s="27">
        <f t="shared" si="20"/>
        <v>0</v>
      </c>
    </row>
    <row r="91" spans="1:21" x14ac:dyDescent="0.25">
      <c r="A91" s="2"/>
      <c r="B91" s="2"/>
      <c r="C91" s="2"/>
      <c r="D91" s="2"/>
      <c r="E91" s="30"/>
      <c r="F91" s="45">
        <f t="shared" si="21"/>
        <v>0</v>
      </c>
      <c r="G91" s="40"/>
      <c r="H91" s="40"/>
      <c r="I91" s="40"/>
      <c r="J91" s="40"/>
      <c r="K91" s="40"/>
      <c r="L91" s="40"/>
      <c r="N91" s="38">
        <f t="shared" si="22"/>
        <v>0</v>
      </c>
      <c r="O91" s="27">
        <f t="shared" si="23"/>
        <v>0</v>
      </c>
      <c r="P91" s="27">
        <f t="shared" si="15"/>
        <v>0</v>
      </c>
      <c r="Q91" s="27">
        <f t="shared" si="16"/>
        <v>0</v>
      </c>
      <c r="R91" s="27">
        <f t="shared" si="17"/>
        <v>0</v>
      </c>
      <c r="S91" s="27">
        <f t="shared" si="18"/>
        <v>0</v>
      </c>
      <c r="T91" s="27">
        <f t="shared" si="19"/>
        <v>0</v>
      </c>
      <c r="U91" s="27">
        <f t="shared" si="20"/>
        <v>0</v>
      </c>
    </row>
    <row r="92" spans="1:21" x14ac:dyDescent="0.25">
      <c r="A92" s="2"/>
      <c r="B92" s="2"/>
      <c r="C92" s="2"/>
      <c r="D92" s="2"/>
      <c r="E92" s="30"/>
      <c r="F92" s="45">
        <f t="shared" si="21"/>
        <v>0</v>
      </c>
      <c r="G92" s="40"/>
      <c r="H92" s="40"/>
      <c r="I92" s="40"/>
      <c r="J92" s="40"/>
      <c r="K92" s="40"/>
      <c r="L92" s="40"/>
      <c r="N92" s="38">
        <f t="shared" si="22"/>
        <v>0</v>
      </c>
      <c r="O92" s="27">
        <f t="shared" si="23"/>
        <v>0</v>
      </c>
      <c r="P92" s="27">
        <f t="shared" si="15"/>
        <v>0</v>
      </c>
      <c r="Q92" s="27">
        <f t="shared" si="16"/>
        <v>0</v>
      </c>
      <c r="R92" s="27">
        <f t="shared" si="17"/>
        <v>0</v>
      </c>
      <c r="S92" s="27">
        <f t="shared" si="18"/>
        <v>0</v>
      </c>
      <c r="T92" s="27">
        <f t="shared" si="19"/>
        <v>0</v>
      </c>
      <c r="U92" s="27">
        <f t="shared" si="20"/>
        <v>0</v>
      </c>
    </row>
    <row r="93" spans="1:21" x14ac:dyDescent="0.25">
      <c r="A93" s="2"/>
      <c r="B93" s="2"/>
      <c r="C93" s="2"/>
      <c r="D93" s="2"/>
      <c r="E93" s="30"/>
      <c r="F93" s="45">
        <f t="shared" si="21"/>
        <v>0</v>
      </c>
      <c r="G93" s="40"/>
      <c r="H93" s="40"/>
      <c r="I93" s="40"/>
      <c r="J93" s="40"/>
      <c r="K93" s="40"/>
      <c r="L93" s="40"/>
      <c r="N93" s="38">
        <f t="shared" si="22"/>
        <v>0</v>
      </c>
      <c r="O93" s="27">
        <f t="shared" si="23"/>
        <v>0</v>
      </c>
      <c r="P93" s="27">
        <f t="shared" si="15"/>
        <v>0</v>
      </c>
      <c r="Q93" s="27">
        <f t="shared" si="16"/>
        <v>0</v>
      </c>
      <c r="R93" s="27">
        <f t="shared" si="17"/>
        <v>0</v>
      </c>
      <c r="S93" s="27">
        <f t="shared" si="18"/>
        <v>0</v>
      </c>
      <c r="T93" s="27">
        <f t="shared" si="19"/>
        <v>0</v>
      </c>
      <c r="U93" s="27">
        <f t="shared" si="20"/>
        <v>0</v>
      </c>
    </row>
    <row r="94" spans="1:21" x14ac:dyDescent="0.25">
      <c r="A94" s="2"/>
      <c r="B94" s="2"/>
      <c r="C94" s="2"/>
      <c r="D94" s="2"/>
      <c r="E94" s="30"/>
      <c r="F94" s="45">
        <f t="shared" si="21"/>
        <v>0</v>
      </c>
      <c r="G94" s="40"/>
      <c r="H94" s="40"/>
      <c r="I94" s="40"/>
      <c r="J94" s="40"/>
      <c r="K94" s="40"/>
      <c r="L94" s="40"/>
      <c r="N94" s="38">
        <f t="shared" si="22"/>
        <v>0</v>
      </c>
      <c r="O94" s="27">
        <f t="shared" si="23"/>
        <v>0</v>
      </c>
      <c r="P94" s="27">
        <f t="shared" si="15"/>
        <v>0</v>
      </c>
      <c r="Q94" s="27">
        <f t="shared" si="16"/>
        <v>0</v>
      </c>
      <c r="R94" s="27">
        <f t="shared" si="17"/>
        <v>0</v>
      </c>
      <c r="S94" s="27">
        <f t="shared" si="18"/>
        <v>0</v>
      </c>
      <c r="T94" s="27">
        <f t="shared" si="19"/>
        <v>0</v>
      </c>
      <c r="U94" s="27">
        <f t="shared" si="20"/>
        <v>0</v>
      </c>
    </row>
    <row r="95" spans="1:21" x14ac:dyDescent="0.25">
      <c r="A95" s="2"/>
      <c r="B95" s="2"/>
      <c r="C95" s="2"/>
      <c r="D95" s="2"/>
      <c r="E95" s="30"/>
      <c r="F95" s="45">
        <f t="shared" si="21"/>
        <v>0</v>
      </c>
      <c r="G95" s="40"/>
      <c r="H95" s="40"/>
      <c r="I95" s="40"/>
      <c r="J95" s="40"/>
      <c r="K95" s="40"/>
      <c r="L95" s="40"/>
      <c r="N95" s="38">
        <f t="shared" si="22"/>
        <v>0</v>
      </c>
      <c r="O95" s="27">
        <f t="shared" si="23"/>
        <v>0</v>
      </c>
      <c r="P95" s="27">
        <f t="shared" si="15"/>
        <v>0</v>
      </c>
      <c r="Q95" s="27">
        <f t="shared" si="16"/>
        <v>0</v>
      </c>
      <c r="R95" s="27">
        <f t="shared" si="17"/>
        <v>0</v>
      </c>
      <c r="S95" s="27">
        <f t="shared" si="18"/>
        <v>0</v>
      </c>
      <c r="T95" s="27">
        <f t="shared" si="19"/>
        <v>0</v>
      </c>
      <c r="U95" s="27">
        <f t="shared" si="20"/>
        <v>0</v>
      </c>
    </row>
    <row r="96" spans="1:21" x14ac:dyDescent="0.25">
      <c r="A96" s="2"/>
      <c r="B96" s="2"/>
      <c r="C96" s="2"/>
      <c r="D96" s="2"/>
      <c r="E96" s="30"/>
      <c r="F96" s="45">
        <f t="shared" si="21"/>
        <v>0</v>
      </c>
      <c r="G96" s="40"/>
      <c r="H96" s="40"/>
      <c r="I96" s="40"/>
      <c r="J96" s="40"/>
      <c r="K96" s="40"/>
      <c r="L96" s="40"/>
      <c r="N96" s="38">
        <f t="shared" si="22"/>
        <v>0</v>
      </c>
      <c r="O96" s="27">
        <f t="shared" si="23"/>
        <v>0</v>
      </c>
      <c r="P96" s="27">
        <f t="shared" si="15"/>
        <v>0</v>
      </c>
      <c r="Q96" s="27">
        <f t="shared" si="16"/>
        <v>0</v>
      </c>
      <c r="R96" s="27">
        <f t="shared" si="17"/>
        <v>0</v>
      </c>
      <c r="S96" s="27">
        <f t="shared" si="18"/>
        <v>0</v>
      </c>
      <c r="T96" s="27">
        <f t="shared" si="19"/>
        <v>0</v>
      </c>
      <c r="U96" s="27">
        <f t="shared" si="20"/>
        <v>0</v>
      </c>
    </row>
    <row r="97" spans="1:21" x14ac:dyDescent="0.25">
      <c r="A97" s="2"/>
      <c r="B97" s="2"/>
      <c r="C97" s="2"/>
      <c r="D97" s="2"/>
      <c r="E97" s="30"/>
      <c r="F97" s="45">
        <f t="shared" si="21"/>
        <v>0</v>
      </c>
      <c r="G97" s="40"/>
      <c r="H97" s="40"/>
      <c r="I97" s="40"/>
      <c r="J97" s="40"/>
      <c r="K97" s="40"/>
      <c r="L97" s="40"/>
      <c r="N97" s="38">
        <f t="shared" si="22"/>
        <v>0</v>
      </c>
      <c r="O97" s="27">
        <f t="shared" si="23"/>
        <v>0</v>
      </c>
      <c r="P97" s="27">
        <f t="shared" si="15"/>
        <v>0</v>
      </c>
      <c r="Q97" s="27">
        <f t="shared" si="16"/>
        <v>0</v>
      </c>
      <c r="R97" s="27">
        <f t="shared" si="17"/>
        <v>0</v>
      </c>
      <c r="S97" s="27">
        <f t="shared" si="18"/>
        <v>0</v>
      </c>
      <c r="T97" s="27">
        <f t="shared" si="19"/>
        <v>0</v>
      </c>
      <c r="U97" s="27">
        <f t="shared" si="20"/>
        <v>0</v>
      </c>
    </row>
    <row r="98" spans="1:21" x14ac:dyDescent="0.25">
      <c r="A98" s="2"/>
      <c r="B98" s="2"/>
      <c r="C98" s="2"/>
      <c r="D98" s="2"/>
      <c r="E98" s="30"/>
      <c r="F98" s="45">
        <f t="shared" si="21"/>
        <v>0</v>
      </c>
      <c r="G98" s="40"/>
      <c r="H98" s="40"/>
      <c r="I98" s="40"/>
      <c r="J98" s="40"/>
      <c r="K98" s="40"/>
      <c r="L98" s="40"/>
      <c r="N98" s="38">
        <f t="shared" si="22"/>
        <v>0</v>
      </c>
      <c r="O98" s="27">
        <f t="shared" si="23"/>
        <v>0</v>
      </c>
      <c r="P98" s="27">
        <f t="shared" si="15"/>
        <v>0</v>
      </c>
      <c r="Q98" s="27">
        <f t="shared" si="16"/>
        <v>0</v>
      </c>
      <c r="R98" s="27">
        <f t="shared" si="17"/>
        <v>0</v>
      </c>
      <c r="S98" s="27">
        <f t="shared" si="18"/>
        <v>0</v>
      </c>
      <c r="T98" s="27">
        <f t="shared" si="19"/>
        <v>0</v>
      </c>
      <c r="U98" s="27">
        <f t="shared" si="20"/>
        <v>0</v>
      </c>
    </row>
    <row r="99" spans="1:21" x14ac:dyDescent="0.25">
      <c r="A99" s="2"/>
      <c r="B99" s="2"/>
      <c r="C99" s="2"/>
      <c r="D99" s="2"/>
      <c r="E99" s="30"/>
      <c r="F99" s="45">
        <f t="shared" si="21"/>
        <v>0</v>
      </c>
      <c r="G99" s="40"/>
      <c r="H99" s="40"/>
      <c r="I99" s="40"/>
      <c r="J99" s="40"/>
      <c r="K99" s="40"/>
      <c r="L99" s="40"/>
      <c r="N99" s="38">
        <f t="shared" si="22"/>
        <v>0</v>
      </c>
      <c r="O99" s="27">
        <f t="shared" si="23"/>
        <v>0</v>
      </c>
      <c r="P99" s="27">
        <f t="shared" si="15"/>
        <v>0</v>
      </c>
      <c r="Q99" s="27">
        <f t="shared" si="16"/>
        <v>0</v>
      </c>
      <c r="R99" s="27">
        <f t="shared" si="17"/>
        <v>0</v>
      </c>
      <c r="S99" s="27">
        <f t="shared" si="18"/>
        <v>0</v>
      </c>
      <c r="T99" s="27">
        <f t="shared" si="19"/>
        <v>0</v>
      </c>
      <c r="U99" s="27">
        <f t="shared" si="20"/>
        <v>0</v>
      </c>
    </row>
    <row r="100" spans="1:21" x14ac:dyDescent="0.25">
      <c r="A100" s="2"/>
      <c r="B100" s="2"/>
      <c r="C100" s="2"/>
      <c r="D100" s="2"/>
      <c r="E100" s="30"/>
      <c r="F100" s="45">
        <f t="shared" si="21"/>
        <v>0</v>
      </c>
      <c r="G100" s="40"/>
      <c r="H100" s="40"/>
      <c r="I100" s="40"/>
      <c r="J100" s="40"/>
      <c r="K100" s="40"/>
      <c r="L100" s="40"/>
      <c r="N100" s="38">
        <f t="shared" si="22"/>
        <v>0</v>
      </c>
      <c r="O100" s="27">
        <f t="shared" si="23"/>
        <v>0</v>
      </c>
      <c r="P100" s="27">
        <f t="shared" si="15"/>
        <v>0</v>
      </c>
      <c r="Q100" s="27">
        <f t="shared" si="16"/>
        <v>0</v>
      </c>
      <c r="R100" s="27">
        <f t="shared" si="17"/>
        <v>0</v>
      </c>
      <c r="S100" s="27">
        <f t="shared" si="18"/>
        <v>0</v>
      </c>
      <c r="T100" s="27">
        <f t="shared" si="19"/>
        <v>0</v>
      </c>
      <c r="U100" s="27">
        <f t="shared" si="20"/>
        <v>0</v>
      </c>
    </row>
    <row r="101" spans="1:21" x14ac:dyDescent="0.25">
      <c r="A101" s="2"/>
      <c r="B101" s="2"/>
      <c r="C101" s="2"/>
      <c r="D101" s="2"/>
      <c r="E101" s="30"/>
      <c r="F101" s="45">
        <f t="shared" si="21"/>
        <v>0</v>
      </c>
      <c r="G101" s="40"/>
      <c r="H101" s="40"/>
      <c r="I101" s="40"/>
      <c r="J101" s="40"/>
      <c r="K101" s="40"/>
      <c r="L101" s="40"/>
      <c r="N101" s="38">
        <f t="shared" si="22"/>
        <v>0</v>
      </c>
      <c r="O101" s="27">
        <f t="shared" si="23"/>
        <v>0</v>
      </c>
      <c r="P101" s="27">
        <f t="shared" si="15"/>
        <v>0</v>
      </c>
      <c r="Q101" s="27">
        <f t="shared" si="16"/>
        <v>0</v>
      </c>
      <c r="R101" s="27">
        <f t="shared" si="17"/>
        <v>0</v>
      </c>
      <c r="S101" s="27">
        <f t="shared" si="18"/>
        <v>0</v>
      </c>
      <c r="T101" s="27">
        <f t="shared" si="19"/>
        <v>0</v>
      </c>
      <c r="U101" s="27">
        <f t="shared" si="20"/>
        <v>0</v>
      </c>
    </row>
    <row r="102" spans="1:21" x14ac:dyDescent="0.25">
      <c r="A102" s="2"/>
      <c r="B102" s="2"/>
      <c r="C102" s="2"/>
      <c r="D102" s="2"/>
      <c r="E102" s="30"/>
      <c r="F102" s="45">
        <f t="shared" si="21"/>
        <v>0</v>
      </c>
      <c r="G102" s="40"/>
      <c r="H102" s="40"/>
      <c r="I102" s="40"/>
      <c r="J102" s="40"/>
      <c r="K102" s="40"/>
      <c r="L102" s="40"/>
      <c r="N102" s="38">
        <f t="shared" si="22"/>
        <v>0</v>
      </c>
      <c r="O102" s="27">
        <f t="shared" si="23"/>
        <v>0</v>
      </c>
      <c r="P102" s="27">
        <f t="shared" si="15"/>
        <v>0</v>
      </c>
      <c r="Q102" s="27">
        <f t="shared" si="16"/>
        <v>0</v>
      </c>
      <c r="R102" s="27">
        <f t="shared" si="17"/>
        <v>0</v>
      </c>
      <c r="S102" s="27">
        <f t="shared" si="18"/>
        <v>0</v>
      </c>
      <c r="T102" s="27">
        <f t="shared" si="19"/>
        <v>0</v>
      </c>
      <c r="U102" s="27">
        <f t="shared" si="20"/>
        <v>0</v>
      </c>
    </row>
    <row r="103" spans="1:21" x14ac:dyDescent="0.25">
      <c r="A103" s="2"/>
      <c r="B103" s="2"/>
      <c r="C103" s="2"/>
      <c r="D103" s="2"/>
      <c r="E103" s="30"/>
      <c r="F103" s="45">
        <f t="shared" si="21"/>
        <v>0</v>
      </c>
      <c r="G103" s="40"/>
      <c r="H103" s="40"/>
      <c r="I103" s="40"/>
      <c r="J103" s="40"/>
      <c r="K103" s="40"/>
      <c r="L103" s="40"/>
      <c r="N103" s="38">
        <f t="shared" si="22"/>
        <v>0</v>
      </c>
      <c r="O103" s="27">
        <f t="shared" si="23"/>
        <v>0</v>
      </c>
      <c r="P103" s="27">
        <f t="shared" si="15"/>
        <v>0</v>
      </c>
      <c r="Q103" s="27">
        <f t="shared" si="16"/>
        <v>0</v>
      </c>
      <c r="R103" s="27">
        <f t="shared" si="17"/>
        <v>0</v>
      </c>
      <c r="S103" s="27">
        <f t="shared" si="18"/>
        <v>0</v>
      </c>
      <c r="T103" s="27">
        <f t="shared" si="19"/>
        <v>0</v>
      </c>
      <c r="U103" s="27">
        <f t="shared" si="20"/>
        <v>0</v>
      </c>
    </row>
    <row r="104" spans="1:21" x14ac:dyDescent="0.25">
      <c r="A104" s="2"/>
      <c r="B104" s="2"/>
      <c r="C104" s="2"/>
      <c r="D104" s="2"/>
      <c r="E104" s="30"/>
      <c r="F104" s="45">
        <f t="shared" si="21"/>
        <v>0</v>
      </c>
      <c r="G104" s="40"/>
      <c r="H104" s="40"/>
      <c r="I104" s="40"/>
      <c r="J104" s="40"/>
      <c r="K104" s="40"/>
      <c r="L104" s="40"/>
      <c r="N104" s="38">
        <f t="shared" si="22"/>
        <v>0</v>
      </c>
      <c r="O104" s="27">
        <f t="shared" si="23"/>
        <v>0</v>
      </c>
      <c r="P104" s="27">
        <f t="shared" si="15"/>
        <v>0</v>
      </c>
      <c r="Q104" s="27">
        <f t="shared" si="16"/>
        <v>0</v>
      </c>
      <c r="R104" s="27">
        <f t="shared" si="17"/>
        <v>0</v>
      </c>
      <c r="S104" s="27">
        <f t="shared" si="18"/>
        <v>0</v>
      </c>
      <c r="T104" s="27">
        <f t="shared" si="19"/>
        <v>0</v>
      </c>
      <c r="U104" s="27">
        <f t="shared" si="20"/>
        <v>0</v>
      </c>
    </row>
    <row r="105" spans="1:21" x14ac:dyDescent="0.25">
      <c r="A105" s="2"/>
      <c r="B105" s="2"/>
      <c r="C105" s="2"/>
      <c r="D105" s="2"/>
      <c r="E105" s="30"/>
      <c r="F105" s="45">
        <f t="shared" si="21"/>
        <v>0</v>
      </c>
      <c r="G105" s="40"/>
      <c r="H105" s="40"/>
      <c r="I105" s="40"/>
      <c r="J105" s="40"/>
      <c r="K105" s="40"/>
      <c r="L105" s="40"/>
      <c r="N105" s="38">
        <f t="shared" si="22"/>
        <v>0</v>
      </c>
      <c r="O105" s="27">
        <f t="shared" si="23"/>
        <v>0</v>
      </c>
      <c r="P105" s="27">
        <f t="shared" si="15"/>
        <v>0</v>
      </c>
      <c r="Q105" s="27">
        <f t="shared" si="16"/>
        <v>0</v>
      </c>
      <c r="R105" s="27">
        <f t="shared" si="17"/>
        <v>0</v>
      </c>
      <c r="S105" s="27">
        <f t="shared" si="18"/>
        <v>0</v>
      </c>
      <c r="T105" s="27">
        <f t="shared" si="19"/>
        <v>0</v>
      </c>
      <c r="U105" s="27">
        <f t="shared" si="20"/>
        <v>0</v>
      </c>
    </row>
    <row r="106" spans="1:21" x14ac:dyDescent="0.25">
      <c r="A106" s="2"/>
      <c r="B106" s="2"/>
      <c r="C106" s="2"/>
      <c r="D106" s="2"/>
      <c r="E106" s="30"/>
      <c r="F106" s="45">
        <f t="shared" si="21"/>
        <v>0</v>
      </c>
      <c r="G106" s="40"/>
      <c r="H106" s="40"/>
      <c r="I106" s="40"/>
      <c r="J106" s="40"/>
      <c r="K106" s="40"/>
      <c r="L106" s="40"/>
      <c r="N106" s="38">
        <f t="shared" si="22"/>
        <v>0</v>
      </c>
      <c r="O106" s="27">
        <f t="shared" si="23"/>
        <v>0</v>
      </c>
      <c r="P106" s="27">
        <f t="shared" si="15"/>
        <v>0</v>
      </c>
      <c r="Q106" s="27">
        <f t="shared" si="16"/>
        <v>0</v>
      </c>
      <c r="R106" s="27">
        <f t="shared" si="17"/>
        <v>0</v>
      </c>
      <c r="S106" s="27">
        <f t="shared" si="18"/>
        <v>0</v>
      </c>
      <c r="T106" s="27">
        <f t="shared" si="19"/>
        <v>0</v>
      </c>
      <c r="U106" s="27">
        <f t="shared" si="20"/>
        <v>0</v>
      </c>
    </row>
    <row r="107" spans="1:21" x14ac:dyDescent="0.25">
      <c r="A107" s="2"/>
      <c r="B107" s="2"/>
      <c r="C107" s="2"/>
      <c r="D107" s="2"/>
      <c r="E107" s="30"/>
      <c r="F107" s="45">
        <f t="shared" si="21"/>
        <v>0</v>
      </c>
      <c r="G107" s="40"/>
      <c r="H107" s="40"/>
      <c r="I107" s="40"/>
      <c r="J107" s="40"/>
      <c r="K107" s="40"/>
      <c r="L107" s="40"/>
      <c r="N107" s="38">
        <f t="shared" si="22"/>
        <v>0</v>
      </c>
      <c r="O107" s="27">
        <f t="shared" si="23"/>
        <v>0</v>
      </c>
      <c r="P107" s="27">
        <f t="shared" si="15"/>
        <v>0</v>
      </c>
      <c r="Q107" s="27">
        <f t="shared" si="16"/>
        <v>0</v>
      </c>
      <c r="R107" s="27">
        <f t="shared" si="17"/>
        <v>0</v>
      </c>
      <c r="S107" s="27">
        <f t="shared" si="18"/>
        <v>0</v>
      </c>
      <c r="T107" s="27">
        <f t="shared" si="19"/>
        <v>0</v>
      </c>
      <c r="U107" s="27">
        <f t="shared" si="20"/>
        <v>0</v>
      </c>
    </row>
    <row r="108" spans="1:21" x14ac:dyDescent="0.25">
      <c r="A108" s="2"/>
      <c r="B108" s="2"/>
      <c r="C108" s="2"/>
      <c r="D108" s="2"/>
      <c r="E108" s="30"/>
      <c r="F108" s="45">
        <f t="shared" si="21"/>
        <v>0</v>
      </c>
      <c r="G108" s="40"/>
      <c r="H108" s="40"/>
      <c r="I108" s="40"/>
      <c r="J108" s="40"/>
      <c r="K108" s="40"/>
      <c r="L108" s="40"/>
      <c r="N108" s="38">
        <f t="shared" si="22"/>
        <v>0</v>
      </c>
      <c r="O108" s="27">
        <f t="shared" si="23"/>
        <v>0</v>
      </c>
      <c r="P108" s="27">
        <f t="shared" si="15"/>
        <v>0</v>
      </c>
      <c r="Q108" s="27">
        <f t="shared" si="16"/>
        <v>0</v>
      </c>
      <c r="R108" s="27">
        <f t="shared" si="17"/>
        <v>0</v>
      </c>
      <c r="S108" s="27">
        <f t="shared" si="18"/>
        <v>0</v>
      </c>
      <c r="T108" s="27">
        <f t="shared" si="19"/>
        <v>0</v>
      </c>
      <c r="U108" s="27">
        <f t="shared" si="20"/>
        <v>0</v>
      </c>
    </row>
    <row r="109" spans="1:21" x14ac:dyDescent="0.25">
      <c r="A109" s="2"/>
      <c r="B109" s="2"/>
      <c r="C109" s="2"/>
      <c r="D109" s="2"/>
      <c r="E109" s="30"/>
      <c r="F109" s="45">
        <f t="shared" si="21"/>
        <v>0</v>
      </c>
      <c r="G109" s="40"/>
      <c r="H109" s="40"/>
      <c r="I109" s="40"/>
      <c r="J109" s="40"/>
      <c r="K109" s="40"/>
      <c r="L109" s="40"/>
      <c r="N109" s="38">
        <f t="shared" si="22"/>
        <v>0</v>
      </c>
      <c r="O109" s="27">
        <f t="shared" si="23"/>
        <v>0</v>
      </c>
      <c r="P109" s="27">
        <f t="shared" si="15"/>
        <v>0</v>
      </c>
      <c r="Q109" s="27">
        <f t="shared" si="16"/>
        <v>0</v>
      </c>
      <c r="R109" s="27">
        <f t="shared" si="17"/>
        <v>0</v>
      </c>
      <c r="S109" s="27">
        <f t="shared" si="18"/>
        <v>0</v>
      </c>
      <c r="T109" s="27">
        <f t="shared" si="19"/>
        <v>0</v>
      </c>
      <c r="U109" s="27">
        <f t="shared" si="20"/>
        <v>0</v>
      </c>
    </row>
    <row r="110" spans="1:21" x14ac:dyDescent="0.25">
      <c r="A110" s="2"/>
      <c r="B110" s="2"/>
      <c r="C110" s="2"/>
      <c r="D110" s="2"/>
      <c r="E110" s="30"/>
      <c r="F110" s="45">
        <f t="shared" si="21"/>
        <v>0</v>
      </c>
      <c r="G110" s="40"/>
      <c r="H110" s="40"/>
      <c r="I110" s="40"/>
      <c r="J110" s="40"/>
      <c r="K110" s="40"/>
      <c r="L110" s="40"/>
      <c r="N110" s="38">
        <f t="shared" si="22"/>
        <v>0</v>
      </c>
      <c r="O110" s="27">
        <f t="shared" si="23"/>
        <v>0</v>
      </c>
      <c r="P110" s="27">
        <f t="shared" si="15"/>
        <v>0</v>
      </c>
      <c r="Q110" s="27">
        <f t="shared" si="16"/>
        <v>0</v>
      </c>
      <c r="R110" s="27">
        <f t="shared" si="17"/>
        <v>0</v>
      </c>
      <c r="S110" s="27">
        <f t="shared" si="18"/>
        <v>0</v>
      </c>
      <c r="T110" s="27">
        <f t="shared" si="19"/>
        <v>0</v>
      </c>
      <c r="U110" s="27">
        <f t="shared" si="20"/>
        <v>0</v>
      </c>
    </row>
    <row r="111" spans="1:21" x14ac:dyDescent="0.25">
      <c r="A111" s="2"/>
      <c r="B111" s="2"/>
      <c r="C111" s="2"/>
      <c r="D111" s="2"/>
      <c r="E111" s="30"/>
      <c r="F111" s="45">
        <f t="shared" si="21"/>
        <v>0</v>
      </c>
      <c r="G111" s="40"/>
      <c r="H111" s="40"/>
      <c r="I111" s="40"/>
      <c r="J111" s="40"/>
      <c r="K111" s="40"/>
      <c r="L111" s="40"/>
      <c r="N111" s="38">
        <f t="shared" si="22"/>
        <v>0</v>
      </c>
      <c r="O111" s="27">
        <f t="shared" si="23"/>
        <v>0</v>
      </c>
      <c r="P111" s="27">
        <f t="shared" si="15"/>
        <v>0</v>
      </c>
      <c r="Q111" s="27">
        <f t="shared" si="16"/>
        <v>0</v>
      </c>
      <c r="R111" s="27">
        <f t="shared" si="17"/>
        <v>0</v>
      </c>
      <c r="S111" s="27">
        <f t="shared" si="18"/>
        <v>0</v>
      </c>
      <c r="T111" s="27">
        <f t="shared" si="19"/>
        <v>0</v>
      </c>
      <c r="U111" s="27">
        <f t="shared" si="20"/>
        <v>0</v>
      </c>
    </row>
    <row r="112" spans="1:21" x14ac:dyDescent="0.25">
      <c r="A112" s="2"/>
      <c r="B112" s="2"/>
      <c r="C112" s="2"/>
      <c r="D112" s="2"/>
      <c r="E112" s="30"/>
      <c r="F112" s="45">
        <f t="shared" si="21"/>
        <v>0</v>
      </c>
      <c r="G112" s="40"/>
      <c r="H112" s="40"/>
      <c r="I112" s="40"/>
      <c r="J112" s="40"/>
      <c r="K112" s="40"/>
      <c r="L112" s="40"/>
      <c r="N112" s="38">
        <f t="shared" si="22"/>
        <v>0</v>
      </c>
      <c r="O112" s="27">
        <f t="shared" si="23"/>
        <v>0</v>
      </c>
      <c r="P112" s="27">
        <f t="shared" si="15"/>
        <v>0</v>
      </c>
      <c r="Q112" s="27">
        <f t="shared" si="16"/>
        <v>0</v>
      </c>
      <c r="R112" s="27">
        <f t="shared" si="17"/>
        <v>0</v>
      </c>
      <c r="S112" s="27">
        <f t="shared" si="18"/>
        <v>0</v>
      </c>
      <c r="T112" s="27">
        <f t="shared" si="19"/>
        <v>0</v>
      </c>
      <c r="U112" s="27">
        <f t="shared" si="20"/>
        <v>0</v>
      </c>
    </row>
    <row r="113" spans="1:21" x14ac:dyDescent="0.25">
      <c r="A113" s="2"/>
      <c r="B113" s="2"/>
      <c r="C113" s="2"/>
      <c r="D113" s="2"/>
      <c r="E113" s="30"/>
      <c r="F113" s="45">
        <f t="shared" si="21"/>
        <v>0</v>
      </c>
      <c r="G113" s="40"/>
      <c r="H113" s="40"/>
      <c r="I113" s="40"/>
      <c r="J113" s="40"/>
      <c r="K113" s="40"/>
      <c r="L113" s="40"/>
      <c r="N113" s="38">
        <f t="shared" si="22"/>
        <v>0</v>
      </c>
      <c r="O113" s="27">
        <f t="shared" si="23"/>
        <v>0</v>
      </c>
      <c r="P113" s="27">
        <f t="shared" si="15"/>
        <v>0</v>
      </c>
      <c r="Q113" s="27">
        <f t="shared" si="16"/>
        <v>0</v>
      </c>
      <c r="R113" s="27">
        <f t="shared" si="17"/>
        <v>0</v>
      </c>
      <c r="S113" s="27">
        <f t="shared" si="18"/>
        <v>0</v>
      </c>
      <c r="T113" s="27">
        <f t="shared" si="19"/>
        <v>0</v>
      </c>
      <c r="U113" s="27">
        <f t="shared" si="20"/>
        <v>0</v>
      </c>
    </row>
    <row r="114" spans="1:21" x14ac:dyDescent="0.25">
      <c r="A114" s="2"/>
      <c r="B114" s="2"/>
      <c r="C114" s="2"/>
      <c r="D114" s="2"/>
      <c r="E114" s="30"/>
      <c r="F114" s="45">
        <f t="shared" si="21"/>
        <v>0</v>
      </c>
      <c r="G114" s="40"/>
      <c r="H114" s="40"/>
      <c r="I114" s="40"/>
      <c r="J114" s="40"/>
      <c r="K114" s="40"/>
      <c r="L114" s="40"/>
      <c r="N114" s="38">
        <f t="shared" si="22"/>
        <v>0</v>
      </c>
      <c r="O114" s="27">
        <f t="shared" si="23"/>
        <v>0</v>
      </c>
      <c r="P114" s="27">
        <f t="shared" si="15"/>
        <v>0</v>
      </c>
      <c r="Q114" s="27">
        <f t="shared" si="16"/>
        <v>0</v>
      </c>
      <c r="R114" s="27">
        <f t="shared" si="17"/>
        <v>0</v>
      </c>
      <c r="S114" s="27">
        <f t="shared" si="18"/>
        <v>0</v>
      </c>
      <c r="T114" s="27">
        <f t="shared" si="19"/>
        <v>0</v>
      </c>
      <c r="U114" s="27">
        <f t="shared" si="20"/>
        <v>0</v>
      </c>
    </row>
    <row r="115" spans="1:21" x14ac:dyDescent="0.25">
      <c r="A115" s="2"/>
      <c r="B115" s="2"/>
      <c r="C115" s="2"/>
      <c r="D115" s="2"/>
      <c r="E115" s="30"/>
      <c r="F115" s="45">
        <f t="shared" si="21"/>
        <v>0</v>
      </c>
      <c r="G115" s="40"/>
      <c r="H115" s="40"/>
      <c r="I115" s="40"/>
      <c r="J115" s="40"/>
      <c r="K115" s="40"/>
      <c r="L115" s="40"/>
      <c r="N115" s="38">
        <f t="shared" si="22"/>
        <v>0</v>
      </c>
      <c r="O115" s="27">
        <f t="shared" si="23"/>
        <v>0</v>
      </c>
      <c r="P115" s="27">
        <f t="shared" si="15"/>
        <v>0</v>
      </c>
      <c r="Q115" s="27">
        <f t="shared" si="16"/>
        <v>0</v>
      </c>
      <c r="R115" s="27">
        <f t="shared" si="17"/>
        <v>0</v>
      </c>
      <c r="S115" s="27">
        <f t="shared" si="18"/>
        <v>0</v>
      </c>
      <c r="T115" s="27">
        <f t="shared" si="19"/>
        <v>0</v>
      </c>
      <c r="U115" s="27">
        <f t="shared" si="20"/>
        <v>0</v>
      </c>
    </row>
    <row r="116" spans="1:21" x14ac:dyDescent="0.25">
      <c r="A116" s="2"/>
      <c r="B116" s="2"/>
      <c r="C116" s="2"/>
      <c r="D116" s="2"/>
      <c r="E116" s="30"/>
      <c r="F116" s="45">
        <f t="shared" si="21"/>
        <v>0</v>
      </c>
      <c r="G116" s="40"/>
      <c r="H116" s="40"/>
      <c r="I116" s="40"/>
      <c r="J116" s="40"/>
      <c r="K116" s="40"/>
      <c r="L116" s="40"/>
      <c r="N116" s="38">
        <f t="shared" si="22"/>
        <v>0</v>
      </c>
      <c r="O116" s="27">
        <f t="shared" si="23"/>
        <v>0</v>
      </c>
      <c r="P116" s="27">
        <f t="shared" si="15"/>
        <v>0</v>
      </c>
      <c r="Q116" s="27">
        <f t="shared" si="16"/>
        <v>0</v>
      </c>
      <c r="R116" s="27">
        <f t="shared" si="17"/>
        <v>0</v>
      </c>
      <c r="S116" s="27">
        <f t="shared" si="18"/>
        <v>0</v>
      </c>
      <c r="T116" s="27">
        <f t="shared" si="19"/>
        <v>0</v>
      </c>
      <c r="U116" s="27">
        <f t="shared" si="20"/>
        <v>0</v>
      </c>
    </row>
    <row r="117" spans="1:21" x14ac:dyDescent="0.25">
      <c r="A117" s="2"/>
      <c r="B117" s="2"/>
      <c r="C117" s="2"/>
      <c r="D117" s="2"/>
      <c r="E117" s="30"/>
      <c r="F117" s="45">
        <f t="shared" si="21"/>
        <v>0</v>
      </c>
      <c r="G117" s="40"/>
      <c r="H117" s="40"/>
      <c r="I117" s="40"/>
      <c r="J117" s="40"/>
      <c r="K117" s="40"/>
      <c r="L117" s="40"/>
      <c r="N117" s="38">
        <f t="shared" si="22"/>
        <v>0</v>
      </c>
      <c r="O117" s="27">
        <f t="shared" si="23"/>
        <v>0</v>
      </c>
      <c r="P117" s="27">
        <f t="shared" si="15"/>
        <v>0</v>
      </c>
      <c r="Q117" s="27">
        <f t="shared" si="16"/>
        <v>0</v>
      </c>
      <c r="R117" s="27">
        <f t="shared" si="17"/>
        <v>0</v>
      </c>
      <c r="S117" s="27">
        <f t="shared" si="18"/>
        <v>0</v>
      </c>
      <c r="T117" s="27">
        <f t="shared" si="19"/>
        <v>0</v>
      </c>
      <c r="U117" s="27">
        <f t="shared" si="20"/>
        <v>0</v>
      </c>
    </row>
    <row r="118" spans="1:21" x14ac:dyDescent="0.25">
      <c r="A118" s="2"/>
      <c r="B118" s="2"/>
      <c r="C118" s="2"/>
      <c r="D118" s="2"/>
      <c r="E118" s="30"/>
      <c r="F118" s="45">
        <f t="shared" si="21"/>
        <v>0</v>
      </c>
      <c r="G118" s="40"/>
      <c r="H118" s="40"/>
      <c r="I118" s="40"/>
      <c r="J118" s="40"/>
      <c r="K118" s="40"/>
      <c r="L118" s="40"/>
      <c r="N118" s="38">
        <f t="shared" si="22"/>
        <v>0</v>
      </c>
      <c r="O118" s="27">
        <f t="shared" si="23"/>
        <v>0</v>
      </c>
      <c r="P118" s="27">
        <f t="shared" si="15"/>
        <v>0</v>
      </c>
      <c r="Q118" s="27">
        <f t="shared" si="16"/>
        <v>0</v>
      </c>
      <c r="R118" s="27">
        <f t="shared" si="17"/>
        <v>0</v>
      </c>
      <c r="S118" s="27">
        <f t="shared" si="18"/>
        <v>0</v>
      </c>
      <c r="T118" s="27">
        <f t="shared" si="19"/>
        <v>0</v>
      </c>
      <c r="U118" s="27">
        <f t="shared" si="20"/>
        <v>0</v>
      </c>
    </row>
    <row r="119" spans="1:21" x14ac:dyDescent="0.25">
      <c r="A119" s="2"/>
      <c r="B119" s="2"/>
      <c r="C119" s="2"/>
      <c r="D119" s="2"/>
      <c r="E119" s="30"/>
      <c r="F119" s="45">
        <f t="shared" si="21"/>
        <v>0</v>
      </c>
      <c r="G119" s="40"/>
      <c r="H119" s="40"/>
      <c r="I119" s="40"/>
      <c r="J119" s="40"/>
      <c r="K119" s="40"/>
      <c r="L119" s="40"/>
      <c r="N119" s="38">
        <f t="shared" si="22"/>
        <v>0</v>
      </c>
      <c r="O119" s="27">
        <f t="shared" si="23"/>
        <v>0</v>
      </c>
      <c r="P119" s="27">
        <f t="shared" si="15"/>
        <v>0</v>
      </c>
      <c r="Q119" s="27">
        <f t="shared" si="16"/>
        <v>0</v>
      </c>
      <c r="R119" s="27">
        <f t="shared" si="17"/>
        <v>0</v>
      </c>
      <c r="S119" s="27">
        <f t="shared" si="18"/>
        <v>0</v>
      </c>
      <c r="T119" s="27">
        <f t="shared" si="19"/>
        <v>0</v>
      </c>
      <c r="U119" s="27">
        <f t="shared" si="20"/>
        <v>0</v>
      </c>
    </row>
    <row r="120" spans="1:21" x14ac:dyDescent="0.25">
      <c r="A120" s="2"/>
      <c r="B120" s="2"/>
      <c r="C120" s="2"/>
      <c r="D120" s="2"/>
      <c r="E120" s="30"/>
      <c r="F120" s="45">
        <f t="shared" si="21"/>
        <v>0</v>
      </c>
      <c r="G120" s="40"/>
      <c r="H120" s="40"/>
      <c r="I120" s="40"/>
      <c r="J120" s="40"/>
      <c r="K120" s="40"/>
      <c r="L120" s="40"/>
      <c r="N120" s="38">
        <f t="shared" si="22"/>
        <v>0</v>
      </c>
      <c r="O120" s="27">
        <f t="shared" si="23"/>
        <v>0</v>
      </c>
      <c r="P120" s="27">
        <f t="shared" si="15"/>
        <v>0</v>
      </c>
      <c r="Q120" s="27">
        <f t="shared" si="16"/>
        <v>0</v>
      </c>
      <c r="R120" s="27">
        <f t="shared" si="17"/>
        <v>0</v>
      </c>
      <c r="S120" s="27">
        <f t="shared" si="18"/>
        <v>0</v>
      </c>
      <c r="T120" s="27">
        <f t="shared" si="19"/>
        <v>0</v>
      </c>
      <c r="U120" s="27">
        <f t="shared" si="20"/>
        <v>0</v>
      </c>
    </row>
    <row r="121" spans="1:21" x14ac:dyDescent="0.25">
      <c r="A121" s="2"/>
      <c r="B121" s="2"/>
      <c r="C121" s="2"/>
      <c r="D121" s="2"/>
      <c r="E121" s="30"/>
      <c r="F121" s="45">
        <f t="shared" si="21"/>
        <v>0</v>
      </c>
      <c r="G121" s="40"/>
      <c r="H121" s="40"/>
      <c r="I121" s="40"/>
      <c r="J121" s="40"/>
      <c r="K121" s="40"/>
      <c r="L121" s="40"/>
      <c r="N121" s="38">
        <f t="shared" si="22"/>
        <v>0</v>
      </c>
      <c r="O121" s="27">
        <f t="shared" si="23"/>
        <v>0</v>
      </c>
      <c r="P121" s="27">
        <f t="shared" si="15"/>
        <v>0</v>
      </c>
      <c r="Q121" s="27">
        <f t="shared" si="16"/>
        <v>0</v>
      </c>
      <c r="R121" s="27">
        <f t="shared" si="17"/>
        <v>0</v>
      </c>
      <c r="S121" s="27">
        <f t="shared" si="18"/>
        <v>0</v>
      </c>
      <c r="T121" s="27">
        <f t="shared" si="19"/>
        <v>0</v>
      </c>
      <c r="U121" s="27">
        <f t="shared" si="20"/>
        <v>0</v>
      </c>
    </row>
    <row r="122" spans="1:21" x14ac:dyDescent="0.25">
      <c r="A122" s="2"/>
      <c r="B122" s="2"/>
      <c r="C122" s="2"/>
      <c r="D122" s="2"/>
      <c r="E122" s="30"/>
      <c r="F122" s="45">
        <f t="shared" si="21"/>
        <v>0</v>
      </c>
      <c r="G122" s="40"/>
      <c r="H122" s="40"/>
      <c r="I122" s="40"/>
      <c r="J122" s="40"/>
      <c r="K122" s="40"/>
      <c r="L122" s="40"/>
      <c r="N122" s="38">
        <f t="shared" si="22"/>
        <v>0</v>
      </c>
      <c r="O122" s="27">
        <f t="shared" si="23"/>
        <v>0</v>
      </c>
      <c r="P122" s="27">
        <f t="shared" si="15"/>
        <v>0</v>
      </c>
      <c r="Q122" s="27">
        <f t="shared" si="16"/>
        <v>0</v>
      </c>
      <c r="R122" s="27">
        <f t="shared" si="17"/>
        <v>0</v>
      </c>
      <c r="S122" s="27">
        <f t="shared" si="18"/>
        <v>0</v>
      </c>
      <c r="T122" s="27">
        <f t="shared" si="19"/>
        <v>0</v>
      </c>
      <c r="U122" s="27">
        <f t="shared" si="20"/>
        <v>0</v>
      </c>
    </row>
    <row r="123" spans="1:21" x14ac:dyDescent="0.25">
      <c r="A123" s="2"/>
      <c r="B123" s="2"/>
      <c r="C123" s="2"/>
      <c r="D123" s="2"/>
      <c r="E123" s="30"/>
      <c r="F123" s="45">
        <f t="shared" si="21"/>
        <v>0</v>
      </c>
      <c r="G123" s="40"/>
      <c r="H123" s="40"/>
      <c r="I123" s="40"/>
      <c r="J123" s="40"/>
      <c r="K123" s="40"/>
      <c r="L123" s="40"/>
      <c r="N123" s="38">
        <f t="shared" si="22"/>
        <v>0</v>
      </c>
      <c r="O123" s="27">
        <f t="shared" si="23"/>
        <v>0</v>
      </c>
      <c r="P123" s="27">
        <f t="shared" si="15"/>
        <v>0</v>
      </c>
      <c r="Q123" s="27">
        <f t="shared" si="16"/>
        <v>0</v>
      </c>
      <c r="R123" s="27">
        <f t="shared" si="17"/>
        <v>0</v>
      </c>
      <c r="S123" s="27">
        <f t="shared" si="18"/>
        <v>0</v>
      </c>
      <c r="T123" s="27">
        <f t="shared" si="19"/>
        <v>0</v>
      </c>
      <c r="U123" s="27">
        <f t="shared" si="20"/>
        <v>0</v>
      </c>
    </row>
    <row r="124" spans="1:21" x14ac:dyDescent="0.25">
      <c r="A124" s="2"/>
      <c r="B124" s="2"/>
      <c r="C124" s="2"/>
      <c r="D124" s="2"/>
      <c r="E124" s="30"/>
      <c r="F124" s="45">
        <f t="shared" si="21"/>
        <v>0</v>
      </c>
      <c r="G124" s="40"/>
      <c r="H124" s="40"/>
      <c r="I124" s="40"/>
      <c r="J124" s="40"/>
      <c r="K124" s="40"/>
      <c r="L124" s="40"/>
      <c r="N124" s="38">
        <f t="shared" si="22"/>
        <v>0</v>
      </c>
      <c r="O124" s="27">
        <f t="shared" si="23"/>
        <v>0</v>
      </c>
      <c r="P124" s="27">
        <f t="shared" si="15"/>
        <v>0</v>
      </c>
      <c r="Q124" s="27">
        <f t="shared" si="16"/>
        <v>0</v>
      </c>
      <c r="R124" s="27">
        <f t="shared" si="17"/>
        <v>0</v>
      </c>
      <c r="S124" s="27">
        <f t="shared" si="18"/>
        <v>0</v>
      </c>
      <c r="T124" s="27">
        <f t="shared" si="19"/>
        <v>0</v>
      </c>
      <c r="U124" s="27">
        <f t="shared" si="20"/>
        <v>0</v>
      </c>
    </row>
    <row r="125" spans="1:21" x14ac:dyDescent="0.25">
      <c r="A125" s="2"/>
      <c r="B125" s="2"/>
      <c r="C125" s="2"/>
      <c r="D125" s="2"/>
      <c r="E125" s="30"/>
      <c r="F125" s="45">
        <f t="shared" si="21"/>
        <v>0</v>
      </c>
      <c r="G125" s="40"/>
      <c r="H125" s="40"/>
      <c r="I125" s="40"/>
      <c r="J125" s="40"/>
      <c r="K125" s="40"/>
      <c r="L125" s="40"/>
      <c r="N125" s="38">
        <f t="shared" si="22"/>
        <v>0</v>
      </c>
      <c r="O125" s="27">
        <f t="shared" si="23"/>
        <v>0</v>
      </c>
      <c r="P125" s="27">
        <f t="shared" si="15"/>
        <v>0</v>
      </c>
      <c r="Q125" s="27">
        <f t="shared" si="16"/>
        <v>0</v>
      </c>
      <c r="R125" s="27">
        <f t="shared" si="17"/>
        <v>0</v>
      </c>
      <c r="S125" s="27">
        <f t="shared" si="18"/>
        <v>0</v>
      </c>
      <c r="T125" s="27">
        <f t="shared" si="19"/>
        <v>0</v>
      </c>
      <c r="U125" s="27">
        <f t="shared" si="20"/>
        <v>0</v>
      </c>
    </row>
    <row r="126" spans="1:21" x14ac:dyDescent="0.25">
      <c r="A126" s="2"/>
      <c r="B126" s="2"/>
      <c r="C126" s="2"/>
      <c r="D126" s="2"/>
      <c r="E126" s="30"/>
      <c r="F126" s="45">
        <f t="shared" si="21"/>
        <v>0</v>
      </c>
      <c r="G126" s="40"/>
      <c r="H126" s="40"/>
      <c r="I126" s="40"/>
      <c r="J126" s="40"/>
      <c r="K126" s="40"/>
      <c r="L126" s="40"/>
      <c r="N126" s="38">
        <f t="shared" si="22"/>
        <v>0</v>
      </c>
      <c r="O126" s="27">
        <f t="shared" si="23"/>
        <v>0</v>
      </c>
      <c r="P126" s="27">
        <f t="shared" si="15"/>
        <v>0</v>
      </c>
      <c r="Q126" s="27">
        <f t="shared" si="16"/>
        <v>0</v>
      </c>
      <c r="R126" s="27">
        <f t="shared" si="17"/>
        <v>0</v>
      </c>
      <c r="S126" s="27">
        <f t="shared" si="18"/>
        <v>0</v>
      </c>
      <c r="T126" s="27">
        <f t="shared" si="19"/>
        <v>0</v>
      </c>
      <c r="U126" s="27">
        <f t="shared" si="20"/>
        <v>0</v>
      </c>
    </row>
    <row r="127" spans="1:21" x14ac:dyDescent="0.25">
      <c r="A127" s="2"/>
      <c r="B127" s="2"/>
      <c r="C127" s="2"/>
      <c r="D127" s="2"/>
      <c r="E127" s="30"/>
      <c r="F127" s="45">
        <f t="shared" si="21"/>
        <v>0</v>
      </c>
      <c r="G127" s="40"/>
      <c r="H127" s="40"/>
      <c r="I127" s="40"/>
      <c r="J127" s="40"/>
      <c r="K127" s="40"/>
      <c r="L127" s="40"/>
      <c r="N127" s="38">
        <f t="shared" si="22"/>
        <v>0</v>
      </c>
      <c r="O127" s="27">
        <f t="shared" si="23"/>
        <v>0</v>
      </c>
      <c r="P127" s="27">
        <f t="shared" si="15"/>
        <v>0</v>
      </c>
      <c r="Q127" s="27">
        <f t="shared" si="16"/>
        <v>0</v>
      </c>
      <c r="R127" s="27">
        <f t="shared" si="17"/>
        <v>0</v>
      </c>
      <c r="S127" s="27">
        <f t="shared" si="18"/>
        <v>0</v>
      </c>
      <c r="T127" s="27">
        <f t="shared" si="19"/>
        <v>0</v>
      </c>
      <c r="U127" s="27">
        <f t="shared" si="20"/>
        <v>0</v>
      </c>
    </row>
    <row r="128" spans="1:21" x14ac:dyDescent="0.25">
      <c r="A128" s="2"/>
      <c r="B128" s="2"/>
      <c r="C128" s="2"/>
      <c r="D128" s="2"/>
      <c r="E128" s="30"/>
      <c r="F128" s="45">
        <f t="shared" si="21"/>
        <v>0</v>
      </c>
      <c r="G128" s="40"/>
      <c r="H128" s="40"/>
      <c r="I128" s="40"/>
      <c r="J128" s="40"/>
      <c r="K128" s="40"/>
      <c r="L128" s="40"/>
      <c r="N128" s="38">
        <f t="shared" si="22"/>
        <v>0</v>
      </c>
      <c r="O128" s="27">
        <f t="shared" si="23"/>
        <v>0</v>
      </c>
      <c r="P128" s="27">
        <f t="shared" si="15"/>
        <v>0</v>
      </c>
      <c r="Q128" s="27">
        <f t="shared" si="16"/>
        <v>0</v>
      </c>
      <c r="R128" s="27">
        <f t="shared" si="17"/>
        <v>0</v>
      </c>
      <c r="S128" s="27">
        <f t="shared" si="18"/>
        <v>0</v>
      </c>
      <c r="T128" s="27">
        <f t="shared" si="19"/>
        <v>0</v>
      </c>
      <c r="U128" s="27">
        <f t="shared" si="20"/>
        <v>0</v>
      </c>
    </row>
    <row r="129" spans="1:21" x14ac:dyDescent="0.25">
      <c r="A129" s="2"/>
      <c r="B129" s="2"/>
      <c r="C129" s="2"/>
      <c r="D129" s="2"/>
      <c r="E129" s="30"/>
      <c r="F129" s="45">
        <f t="shared" si="21"/>
        <v>0</v>
      </c>
      <c r="G129" s="40"/>
      <c r="H129" s="40"/>
      <c r="I129" s="40"/>
      <c r="J129" s="40"/>
      <c r="K129" s="40"/>
      <c r="L129" s="40"/>
      <c r="N129" s="38">
        <f t="shared" si="22"/>
        <v>0</v>
      </c>
      <c r="O129" s="27">
        <f t="shared" si="23"/>
        <v>0</v>
      </c>
      <c r="P129" s="27">
        <f t="shared" si="15"/>
        <v>0</v>
      </c>
      <c r="Q129" s="27">
        <f t="shared" si="16"/>
        <v>0</v>
      </c>
      <c r="R129" s="27">
        <f t="shared" si="17"/>
        <v>0</v>
      </c>
      <c r="S129" s="27">
        <f t="shared" si="18"/>
        <v>0</v>
      </c>
      <c r="T129" s="27">
        <f t="shared" si="19"/>
        <v>0</v>
      </c>
      <c r="U129" s="27">
        <f t="shared" si="20"/>
        <v>0</v>
      </c>
    </row>
    <row r="130" spans="1:21" x14ac:dyDescent="0.25">
      <c r="A130" s="2"/>
      <c r="B130" s="2"/>
      <c r="C130" s="2"/>
      <c r="D130" s="2"/>
      <c r="E130" s="30"/>
      <c r="F130" s="45">
        <f t="shared" si="21"/>
        <v>0</v>
      </c>
      <c r="G130" s="40"/>
      <c r="H130" s="40"/>
      <c r="I130" s="40"/>
      <c r="J130" s="40"/>
      <c r="K130" s="40"/>
      <c r="L130" s="40"/>
      <c r="N130" s="38">
        <f t="shared" si="22"/>
        <v>0</v>
      </c>
      <c r="O130" s="27">
        <f t="shared" si="23"/>
        <v>0</v>
      </c>
      <c r="P130" s="27">
        <f t="shared" si="15"/>
        <v>0</v>
      </c>
      <c r="Q130" s="27">
        <f t="shared" si="16"/>
        <v>0</v>
      </c>
      <c r="R130" s="27">
        <f t="shared" si="17"/>
        <v>0</v>
      </c>
      <c r="S130" s="27">
        <f t="shared" si="18"/>
        <v>0</v>
      </c>
      <c r="T130" s="27">
        <f t="shared" si="19"/>
        <v>0</v>
      </c>
      <c r="U130" s="27">
        <f t="shared" si="20"/>
        <v>0</v>
      </c>
    </row>
    <row r="131" spans="1:21" x14ac:dyDescent="0.25">
      <c r="A131" s="2"/>
      <c r="B131" s="2"/>
      <c r="C131" s="2"/>
      <c r="D131" s="2"/>
      <c r="E131" s="30"/>
      <c r="F131" s="45">
        <f t="shared" si="21"/>
        <v>0</v>
      </c>
      <c r="G131" s="40"/>
      <c r="H131" s="40"/>
      <c r="I131" s="40"/>
      <c r="J131" s="40"/>
      <c r="K131" s="40"/>
      <c r="L131" s="40"/>
      <c r="N131" s="38">
        <f t="shared" si="22"/>
        <v>0</v>
      </c>
      <c r="O131" s="27">
        <f t="shared" si="23"/>
        <v>0</v>
      </c>
      <c r="P131" s="27">
        <f t="shared" si="15"/>
        <v>0</v>
      </c>
      <c r="Q131" s="27">
        <f t="shared" si="16"/>
        <v>0</v>
      </c>
      <c r="R131" s="27">
        <f t="shared" si="17"/>
        <v>0</v>
      </c>
      <c r="S131" s="27">
        <f t="shared" si="18"/>
        <v>0</v>
      </c>
      <c r="T131" s="27">
        <f t="shared" si="19"/>
        <v>0</v>
      </c>
      <c r="U131" s="27">
        <f t="shared" si="20"/>
        <v>0</v>
      </c>
    </row>
    <row r="132" spans="1:21" x14ac:dyDescent="0.25">
      <c r="A132" s="2"/>
      <c r="B132" s="2"/>
      <c r="C132" s="2"/>
      <c r="D132" s="2"/>
      <c r="E132" s="30"/>
      <c r="F132" s="45">
        <f t="shared" si="21"/>
        <v>0</v>
      </c>
      <c r="G132" s="40"/>
      <c r="H132" s="40"/>
      <c r="I132" s="40"/>
      <c r="J132" s="40"/>
      <c r="K132" s="40"/>
      <c r="L132" s="40"/>
      <c r="N132" s="38">
        <f t="shared" si="22"/>
        <v>0</v>
      </c>
      <c r="O132" s="27">
        <f t="shared" si="23"/>
        <v>0</v>
      </c>
      <c r="P132" s="27">
        <f t="shared" si="15"/>
        <v>0</v>
      </c>
      <c r="Q132" s="27">
        <f t="shared" si="16"/>
        <v>0</v>
      </c>
      <c r="R132" s="27">
        <f t="shared" si="17"/>
        <v>0</v>
      </c>
      <c r="S132" s="27">
        <f t="shared" si="18"/>
        <v>0</v>
      </c>
      <c r="T132" s="27">
        <f t="shared" si="19"/>
        <v>0</v>
      </c>
      <c r="U132" s="27">
        <f t="shared" si="20"/>
        <v>0</v>
      </c>
    </row>
    <row r="133" spans="1:21" x14ac:dyDescent="0.25">
      <c r="A133" s="2"/>
      <c r="B133" s="2"/>
      <c r="C133" s="2"/>
      <c r="D133" s="2"/>
      <c r="E133" s="30"/>
      <c r="F133" s="45">
        <f t="shared" si="21"/>
        <v>0</v>
      </c>
      <c r="G133" s="40"/>
      <c r="H133" s="40"/>
      <c r="I133" s="40"/>
      <c r="J133" s="40"/>
      <c r="K133" s="40"/>
      <c r="L133" s="40"/>
      <c r="N133" s="38">
        <f t="shared" si="22"/>
        <v>0</v>
      </c>
      <c r="O133" s="27">
        <f t="shared" si="23"/>
        <v>0</v>
      </c>
      <c r="P133" s="27">
        <f t="shared" si="15"/>
        <v>0</v>
      </c>
      <c r="Q133" s="27">
        <f t="shared" si="16"/>
        <v>0</v>
      </c>
      <c r="R133" s="27">
        <f t="shared" si="17"/>
        <v>0</v>
      </c>
      <c r="S133" s="27">
        <f t="shared" si="18"/>
        <v>0</v>
      </c>
      <c r="T133" s="27">
        <f t="shared" si="19"/>
        <v>0</v>
      </c>
      <c r="U133" s="27">
        <f t="shared" si="20"/>
        <v>0</v>
      </c>
    </row>
    <row r="134" spans="1:21" x14ac:dyDescent="0.25">
      <c r="A134" s="2"/>
      <c r="B134" s="2"/>
      <c r="C134" s="2"/>
      <c r="D134" s="2"/>
      <c r="E134" s="30"/>
      <c r="F134" s="45">
        <f t="shared" si="21"/>
        <v>0</v>
      </c>
      <c r="G134" s="40"/>
      <c r="H134" s="40"/>
      <c r="I134" s="40"/>
      <c r="J134" s="40"/>
      <c r="K134" s="40"/>
      <c r="L134" s="40"/>
      <c r="N134" s="38">
        <f t="shared" si="22"/>
        <v>0</v>
      </c>
      <c r="O134" s="27">
        <f t="shared" si="23"/>
        <v>0</v>
      </c>
      <c r="P134" s="27">
        <f t="shared" ref="P134:P197" si="24">ROUND((G134/$P$1),0)</f>
        <v>0</v>
      </c>
      <c r="Q134" s="27">
        <f t="shared" ref="Q134:Q197" si="25">ROUND((H134/$P$1),0)</f>
        <v>0</v>
      </c>
      <c r="R134" s="27">
        <f t="shared" ref="R134:R197" si="26">ROUND((I134/$P$1),0)</f>
        <v>0</v>
      </c>
      <c r="S134" s="27">
        <f t="shared" ref="S134:S197" si="27">ROUND((J134/$P$1),0)</f>
        <v>0</v>
      </c>
      <c r="T134" s="27">
        <f t="shared" ref="T134:T197" si="28">ROUND((K134/$P$1),0)</f>
        <v>0</v>
      </c>
      <c r="U134" s="27">
        <f t="shared" ref="U134:U197" si="29">ROUND((L134/$P$1),0)</f>
        <v>0</v>
      </c>
    </row>
    <row r="135" spans="1:21" x14ac:dyDescent="0.25">
      <c r="A135" s="2"/>
      <c r="B135" s="2"/>
      <c r="C135" s="2"/>
      <c r="D135" s="2"/>
      <c r="E135" s="30"/>
      <c r="F135" s="45">
        <f t="shared" si="21"/>
        <v>0</v>
      </c>
      <c r="G135" s="40"/>
      <c r="H135" s="40"/>
      <c r="I135" s="40"/>
      <c r="J135" s="40"/>
      <c r="K135" s="40"/>
      <c r="L135" s="40"/>
      <c r="N135" s="38">
        <f t="shared" si="22"/>
        <v>0</v>
      </c>
      <c r="O135" s="27">
        <f t="shared" si="23"/>
        <v>0</v>
      </c>
      <c r="P135" s="27">
        <f t="shared" si="24"/>
        <v>0</v>
      </c>
      <c r="Q135" s="27">
        <f t="shared" si="25"/>
        <v>0</v>
      </c>
      <c r="R135" s="27">
        <f t="shared" si="26"/>
        <v>0</v>
      </c>
      <c r="S135" s="27">
        <f t="shared" si="27"/>
        <v>0</v>
      </c>
      <c r="T135" s="27">
        <f t="shared" si="28"/>
        <v>0</v>
      </c>
      <c r="U135" s="27">
        <f t="shared" si="29"/>
        <v>0</v>
      </c>
    </row>
    <row r="136" spans="1:21" x14ac:dyDescent="0.25">
      <c r="A136" s="2"/>
      <c r="B136" s="2"/>
      <c r="C136" s="2"/>
      <c r="D136" s="2"/>
      <c r="E136" s="30"/>
      <c r="F136" s="45">
        <f t="shared" si="21"/>
        <v>0</v>
      </c>
      <c r="G136" s="40"/>
      <c r="H136" s="40"/>
      <c r="I136" s="40"/>
      <c r="J136" s="40"/>
      <c r="K136" s="40"/>
      <c r="L136" s="40"/>
      <c r="N136" s="38">
        <f t="shared" si="22"/>
        <v>0</v>
      </c>
      <c r="O136" s="27">
        <f t="shared" si="23"/>
        <v>0</v>
      </c>
      <c r="P136" s="27">
        <f t="shared" si="24"/>
        <v>0</v>
      </c>
      <c r="Q136" s="27">
        <f t="shared" si="25"/>
        <v>0</v>
      </c>
      <c r="R136" s="27">
        <f t="shared" si="26"/>
        <v>0</v>
      </c>
      <c r="S136" s="27">
        <f t="shared" si="27"/>
        <v>0</v>
      </c>
      <c r="T136" s="27">
        <f t="shared" si="28"/>
        <v>0</v>
      </c>
      <c r="U136" s="27">
        <f t="shared" si="29"/>
        <v>0</v>
      </c>
    </row>
    <row r="137" spans="1:21" x14ac:dyDescent="0.25">
      <c r="A137" s="2"/>
      <c r="B137" s="2"/>
      <c r="C137" s="2"/>
      <c r="D137" s="2"/>
      <c r="E137" s="30"/>
      <c r="F137" s="45">
        <f t="shared" si="21"/>
        <v>0</v>
      </c>
      <c r="G137" s="40"/>
      <c r="H137" s="40"/>
      <c r="I137" s="40"/>
      <c r="J137" s="40"/>
      <c r="K137" s="40"/>
      <c r="L137" s="40"/>
      <c r="N137" s="38">
        <f t="shared" si="22"/>
        <v>0</v>
      </c>
      <c r="O137" s="27">
        <f t="shared" si="23"/>
        <v>0</v>
      </c>
      <c r="P137" s="27">
        <f t="shared" si="24"/>
        <v>0</v>
      </c>
      <c r="Q137" s="27">
        <f t="shared" si="25"/>
        <v>0</v>
      </c>
      <c r="R137" s="27">
        <f t="shared" si="26"/>
        <v>0</v>
      </c>
      <c r="S137" s="27">
        <f t="shared" si="27"/>
        <v>0</v>
      </c>
      <c r="T137" s="27">
        <f t="shared" si="28"/>
        <v>0</v>
      </c>
      <c r="U137" s="27">
        <f t="shared" si="29"/>
        <v>0</v>
      </c>
    </row>
    <row r="138" spans="1:21" x14ac:dyDescent="0.25">
      <c r="A138" s="2"/>
      <c r="B138" s="2"/>
      <c r="C138" s="2"/>
      <c r="D138" s="2"/>
      <c r="E138" s="30"/>
      <c r="F138" s="45">
        <f t="shared" si="21"/>
        <v>0</v>
      </c>
      <c r="G138" s="40"/>
      <c r="H138" s="40"/>
      <c r="I138" s="40"/>
      <c r="J138" s="40"/>
      <c r="K138" s="40"/>
      <c r="L138" s="40"/>
      <c r="N138" s="38">
        <f t="shared" si="22"/>
        <v>0</v>
      </c>
      <c r="O138" s="27">
        <f t="shared" si="23"/>
        <v>0</v>
      </c>
      <c r="P138" s="27">
        <f t="shared" si="24"/>
        <v>0</v>
      </c>
      <c r="Q138" s="27">
        <f t="shared" si="25"/>
        <v>0</v>
      </c>
      <c r="R138" s="27">
        <f t="shared" si="26"/>
        <v>0</v>
      </c>
      <c r="S138" s="27">
        <f t="shared" si="27"/>
        <v>0</v>
      </c>
      <c r="T138" s="27">
        <f t="shared" si="28"/>
        <v>0</v>
      </c>
      <c r="U138" s="27">
        <f t="shared" si="29"/>
        <v>0</v>
      </c>
    </row>
    <row r="139" spans="1:21" x14ac:dyDescent="0.25">
      <c r="A139" s="2"/>
      <c r="B139" s="2"/>
      <c r="C139" s="2"/>
      <c r="D139" s="2"/>
      <c r="E139" s="30"/>
      <c r="F139" s="45">
        <f t="shared" si="21"/>
        <v>0</v>
      </c>
      <c r="G139" s="40"/>
      <c r="H139" s="40"/>
      <c r="I139" s="40"/>
      <c r="J139" s="40"/>
      <c r="K139" s="40"/>
      <c r="L139" s="40"/>
      <c r="N139" s="38">
        <f t="shared" si="22"/>
        <v>0</v>
      </c>
      <c r="O139" s="27">
        <f t="shared" si="23"/>
        <v>0</v>
      </c>
      <c r="P139" s="27">
        <f t="shared" si="24"/>
        <v>0</v>
      </c>
      <c r="Q139" s="27">
        <f t="shared" si="25"/>
        <v>0</v>
      </c>
      <c r="R139" s="27">
        <f t="shared" si="26"/>
        <v>0</v>
      </c>
      <c r="S139" s="27">
        <f t="shared" si="27"/>
        <v>0</v>
      </c>
      <c r="T139" s="27">
        <f t="shared" si="28"/>
        <v>0</v>
      </c>
      <c r="U139" s="27">
        <f t="shared" si="29"/>
        <v>0</v>
      </c>
    </row>
    <row r="140" spans="1:21" x14ac:dyDescent="0.25">
      <c r="A140" s="2"/>
      <c r="B140" s="2"/>
      <c r="C140" s="2"/>
      <c r="D140" s="2"/>
      <c r="E140" s="30"/>
      <c r="F140" s="45">
        <f t="shared" si="21"/>
        <v>0</v>
      </c>
      <c r="G140" s="40"/>
      <c r="H140" s="40"/>
      <c r="I140" s="40"/>
      <c r="J140" s="40"/>
      <c r="K140" s="40"/>
      <c r="L140" s="40"/>
      <c r="N140" s="38">
        <f t="shared" si="22"/>
        <v>0</v>
      </c>
      <c r="O140" s="27">
        <f t="shared" si="23"/>
        <v>0</v>
      </c>
      <c r="P140" s="27">
        <f t="shared" si="24"/>
        <v>0</v>
      </c>
      <c r="Q140" s="27">
        <f t="shared" si="25"/>
        <v>0</v>
      </c>
      <c r="R140" s="27">
        <f t="shared" si="26"/>
        <v>0</v>
      </c>
      <c r="S140" s="27">
        <f t="shared" si="27"/>
        <v>0</v>
      </c>
      <c r="T140" s="27">
        <f t="shared" si="28"/>
        <v>0</v>
      </c>
      <c r="U140" s="27">
        <f t="shared" si="29"/>
        <v>0</v>
      </c>
    </row>
    <row r="141" spans="1:21" x14ac:dyDescent="0.25">
      <c r="A141" s="2"/>
      <c r="B141" s="2"/>
      <c r="C141" s="2"/>
      <c r="D141" s="2"/>
      <c r="E141" s="30"/>
      <c r="F141" s="45">
        <f t="shared" si="21"/>
        <v>0</v>
      </c>
      <c r="G141" s="40"/>
      <c r="H141" s="40"/>
      <c r="I141" s="40"/>
      <c r="J141" s="40"/>
      <c r="K141" s="40"/>
      <c r="L141" s="40"/>
      <c r="N141" s="38">
        <f t="shared" si="22"/>
        <v>0</v>
      </c>
      <c r="O141" s="27">
        <f t="shared" si="23"/>
        <v>0</v>
      </c>
      <c r="P141" s="27">
        <f t="shared" si="24"/>
        <v>0</v>
      </c>
      <c r="Q141" s="27">
        <f t="shared" si="25"/>
        <v>0</v>
      </c>
      <c r="R141" s="27">
        <f t="shared" si="26"/>
        <v>0</v>
      </c>
      <c r="S141" s="27">
        <f t="shared" si="27"/>
        <v>0</v>
      </c>
      <c r="T141" s="27">
        <f t="shared" si="28"/>
        <v>0</v>
      </c>
      <c r="U141" s="27">
        <f t="shared" si="29"/>
        <v>0</v>
      </c>
    </row>
    <row r="142" spans="1:21" x14ac:dyDescent="0.25">
      <c r="A142" s="2"/>
      <c r="B142" s="2"/>
      <c r="C142" s="2"/>
      <c r="D142" s="2"/>
      <c r="E142" s="30"/>
      <c r="F142" s="45">
        <f t="shared" si="21"/>
        <v>0</v>
      </c>
      <c r="G142" s="40"/>
      <c r="H142" s="40"/>
      <c r="I142" s="40"/>
      <c r="J142" s="40"/>
      <c r="K142" s="40"/>
      <c r="L142" s="40"/>
      <c r="N142" s="38">
        <f t="shared" si="22"/>
        <v>0</v>
      </c>
      <c r="O142" s="27">
        <f t="shared" si="23"/>
        <v>0</v>
      </c>
      <c r="P142" s="27">
        <f t="shared" si="24"/>
        <v>0</v>
      </c>
      <c r="Q142" s="27">
        <f t="shared" si="25"/>
        <v>0</v>
      </c>
      <c r="R142" s="27">
        <f t="shared" si="26"/>
        <v>0</v>
      </c>
      <c r="S142" s="27">
        <f t="shared" si="27"/>
        <v>0</v>
      </c>
      <c r="T142" s="27">
        <f t="shared" si="28"/>
        <v>0</v>
      </c>
      <c r="U142" s="27">
        <f t="shared" si="29"/>
        <v>0</v>
      </c>
    </row>
    <row r="143" spans="1:21" x14ac:dyDescent="0.25">
      <c r="A143" s="2"/>
      <c r="B143" s="2"/>
      <c r="C143" s="2"/>
      <c r="D143" s="2"/>
      <c r="E143" s="30"/>
      <c r="F143" s="45">
        <f t="shared" ref="F143:F206" si="30">SUM(G143:L143)</f>
        <v>0</v>
      </c>
      <c r="G143" s="40"/>
      <c r="H143" s="40"/>
      <c r="I143" s="40"/>
      <c r="J143" s="40"/>
      <c r="K143" s="40"/>
      <c r="L143" s="40"/>
      <c r="N143" s="38">
        <f t="shared" ref="N143:N206" si="31">IF(C143="",0,1)</f>
        <v>0</v>
      </c>
      <c r="O143" s="27">
        <f t="shared" ref="O143:O206" si="32">SUM(P143:U143)</f>
        <v>0</v>
      </c>
      <c r="P143" s="27">
        <f t="shared" si="24"/>
        <v>0</v>
      </c>
      <c r="Q143" s="27">
        <f t="shared" si="25"/>
        <v>0</v>
      </c>
      <c r="R143" s="27">
        <f t="shared" si="26"/>
        <v>0</v>
      </c>
      <c r="S143" s="27">
        <f t="shared" si="27"/>
        <v>0</v>
      </c>
      <c r="T143" s="27">
        <f t="shared" si="28"/>
        <v>0</v>
      </c>
      <c r="U143" s="27">
        <f t="shared" si="29"/>
        <v>0</v>
      </c>
    </row>
    <row r="144" spans="1:21" x14ac:dyDescent="0.25">
      <c r="A144" s="2"/>
      <c r="B144" s="2"/>
      <c r="C144" s="2"/>
      <c r="D144" s="2"/>
      <c r="E144" s="30"/>
      <c r="F144" s="45">
        <f t="shared" si="30"/>
        <v>0</v>
      </c>
      <c r="G144" s="40"/>
      <c r="H144" s="40"/>
      <c r="I144" s="40"/>
      <c r="J144" s="40"/>
      <c r="K144" s="40"/>
      <c r="L144" s="40"/>
      <c r="N144" s="38">
        <f t="shared" si="31"/>
        <v>0</v>
      </c>
      <c r="O144" s="27">
        <f t="shared" si="32"/>
        <v>0</v>
      </c>
      <c r="P144" s="27">
        <f t="shared" si="24"/>
        <v>0</v>
      </c>
      <c r="Q144" s="27">
        <f t="shared" si="25"/>
        <v>0</v>
      </c>
      <c r="R144" s="27">
        <f t="shared" si="26"/>
        <v>0</v>
      </c>
      <c r="S144" s="27">
        <f t="shared" si="27"/>
        <v>0</v>
      </c>
      <c r="T144" s="27">
        <f t="shared" si="28"/>
        <v>0</v>
      </c>
      <c r="U144" s="27">
        <f t="shared" si="29"/>
        <v>0</v>
      </c>
    </row>
    <row r="145" spans="1:21" x14ac:dyDescent="0.25">
      <c r="A145" s="2"/>
      <c r="B145" s="2"/>
      <c r="C145" s="2"/>
      <c r="D145" s="2"/>
      <c r="E145" s="30"/>
      <c r="F145" s="45">
        <f t="shared" si="30"/>
        <v>0</v>
      </c>
      <c r="G145" s="40"/>
      <c r="H145" s="40"/>
      <c r="I145" s="40"/>
      <c r="J145" s="40"/>
      <c r="K145" s="40"/>
      <c r="L145" s="40"/>
      <c r="N145" s="38">
        <f t="shared" si="31"/>
        <v>0</v>
      </c>
      <c r="O145" s="27">
        <f t="shared" si="32"/>
        <v>0</v>
      </c>
      <c r="P145" s="27">
        <f t="shared" si="24"/>
        <v>0</v>
      </c>
      <c r="Q145" s="27">
        <f t="shared" si="25"/>
        <v>0</v>
      </c>
      <c r="R145" s="27">
        <f t="shared" si="26"/>
        <v>0</v>
      </c>
      <c r="S145" s="27">
        <f t="shared" si="27"/>
        <v>0</v>
      </c>
      <c r="T145" s="27">
        <f t="shared" si="28"/>
        <v>0</v>
      </c>
      <c r="U145" s="27">
        <f t="shared" si="29"/>
        <v>0</v>
      </c>
    </row>
    <row r="146" spans="1:21" x14ac:dyDescent="0.25">
      <c r="A146" s="2"/>
      <c r="B146" s="2"/>
      <c r="C146" s="2"/>
      <c r="D146" s="2"/>
      <c r="E146" s="30"/>
      <c r="F146" s="45">
        <f t="shared" si="30"/>
        <v>0</v>
      </c>
      <c r="G146" s="40"/>
      <c r="H146" s="40"/>
      <c r="I146" s="40"/>
      <c r="J146" s="40"/>
      <c r="K146" s="40"/>
      <c r="L146" s="40"/>
      <c r="N146" s="38">
        <f t="shared" si="31"/>
        <v>0</v>
      </c>
      <c r="O146" s="27">
        <f t="shared" si="32"/>
        <v>0</v>
      </c>
      <c r="P146" s="27">
        <f t="shared" si="24"/>
        <v>0</v>
      </c>
      <c r="Q146" s="27">
        <f t="shared" si="25"/>
        <v>0</v>
      </c>
      <c r="R146" s="27">
        <f t="shared" si="26"/>
        <v>0</v>
      </c>
      <c r="S146" s="27">
        <f t="shared" si="27"/>
        <v>0</v>
      </c>
      <c r="T146" s="27">
        <f t="shared" si="28"/>
        <v>0</v>
      </c>
      <c r="U146" s="27">
        <f t="shared" si="29"/>
        <v>0</v>
      </c>
    </row>
    <row r="147" spans="1:21" x14ac:dyDescent="0.25">
      <c r="A147" s="2"/>
      <c r="B147" s="2"/>
      <c r="C147" s="2"/>
      <c r="D147" s="2"/>
      <c r="E147" s="30"/>
      <c r="F147" s="45">
        <f t="shared" si="30"/>
        <v>0</v>
      </c>
      <c r="G147" s="40"/>
      <c r="H147" s="40"/>
      <c r="I147" s="40"/>
      <c r="J147" s="40"/>
      <c r="K147" s="40"/>
      <c r="L147" s="40"/>
      <c r="N147" s="38">
        <f t="shared" si="31"/>
        <v>0</v>
      </c>
      <c r="O147" s="27">
        <f t="shared" si="32"/>
        <v>0</v>
      </c>
      <c r="P147" s="27">
        <f t="shared" si="24"/>
        <v>0</v>
      </c>
      <c r="Q147" s="27">
        <f t="shared" si="25"/>
        <v>0</v>
      </c>
      <c r="R147" s="27">
        <f t="shared" si="26"/>
        <v>0</v>
      </c>
      <c r="S147" s="27">
        <f t="shared" si="27"/>
        <v>0</v>
      </c>
      <c r="T147" s="27">
        <f t="shared" si="28"/>
        <v>0</v>
      </c>
      <c r="U147" s="27">
        <f t="shared" si="29"/>
        <v>0</v>
      </c>
    </row>
    <row r="148" spans="1:21" x14ac:dyDescent="0.25">
      <c r="A148" s="2"/>
      <c r="B148" s="2"/>
      <c r="C148" s="2"/>
      <c r="D148" s="2"/>
      <c r="E148" s="30"/>
      <c r="F148" s="45">
        <f t="shared" si="30"/>
        <v>0</v>
      </c>
      <c r="G148" s="40"/>
      <c r="H148" s="40"/>
      <c r="I148" s="40"/>
      <c r="J148" s="40"/>
      <c r="K148" s="40"/>
      <c r="L148" s="40"/>
      <c r="N148" s="38">
        <f t="shared" si="31"/>
        <v>0</v>
      </c>
      <c r="O148" s="27">
        <f t="shared" si="32"/>
        <v>0</v>
      </c>
      <c r="P148" s="27">
        <f t="shared" si="24"/>
        <v>0</v>
      </c>
      <c r="Q148" s="27">
        <f t="shared" si="25"/>
        <v>0</v>
      </c>
      <c r="R148" s="27">
        <f t="shared" si="26"/>
        <v>0</v>
      </c>
      <c r="S148" s="27">
        <f t="shared" si="27"/>
        <v>0</v>
      </c>
      <c r="T148" s="27">
        <f t="shared" si="28"/>
        <v>0</v>
      </c>
      <c r="U148" s="27">
        <f t="shared" si="29"/>
        <v>0</v>
      </c>
    </row>
    <row r="149" spans="1:21" x14ac:dyDescent="0.25">
      <c r="A149" s="2"/>
      <c r="B149" s="2"/>
      <c r="C149" s="2"/>
      <c r="D149" s="2"/>
      <c r="E149" s="30"/>
      <c r="F149" s="45">
        <f t="shared" si="30"/>
        <v>0</v>
      </c>
      <c r="G149" s="40"/>
      <c r="H149" s="40"/>
      <c r="I149" s="40"/>
      <c r="J149" s="40"/>
      <c r="K149" s="40"/>
      <c r="L149" s="40"/>
      <c r="N149" s="38">
        <f t="shared" si="31"/>
        <v>0</v>
      </c>
      <c r="O149" s="27">
        <f t="shared" si="32"/>
        <v>0</v>
      </c>
      <c r="P149" s="27">
        <f t="shared" si="24"/>
        <v>0</v>
      </c>
      <c r="Q149" s="27">
        <f t="shared" si="25"/>
        <v>0</v>
      </c>
      <c r="R149" s="27">
        <f t="shared" si="26"/>
        <v>0</v>
      </c>
      <c r="S149" s="27">
        <f t="shared" si="27"/>
        <v>0</v>
      </c>
      <c r="T149" s="27">
        <f t="shared" si="28"/>
        <v>0</v>
      </c>
      <c r="U149" s="27">
        <f t="shared" si="29"/>
        <v>0</v>
      </c>
    </row>
    <row r="150" spans="1:21" x14ac:dyDescent="0.25">
      <c r="A150" s="2"/>
      <c r="B150" s="2"/>
      <c r="C150" s="2"/>
      <c r="D150" s="2"/>
      <c r="E150" s="30"/>
      <c r="F150" s="45">
        <f t="shared" si="30"/>
        <v>0</v>
      </c>
      <c r="G150" s="40"/>
      <c r="H150" s="40"/>
      <c r="I150" s="40"/>
      <c r="J150" s="40"/>
      <c r="K150" s="40"/>
      <c r="L150" s="40"/>
      <c r="N150" s="38">
        <f t="shared" si="31"/>
        <v>0</v>
      </c>
      <c r="O150" s="27">
        <f t="shared" si="32"/>
        <v>0</v>
      </c>
      <c r="P150" s="27">
        <f t="shared" si="24"/>
        <v>0</v>
      </c>
      <c r="Q150" s="27">
        <f t="shared" si="25"/>
        <v>0</v>
      </c>
      <c r="R150" s="27">
        <f t="shared" si="26"/>
        <v>0</v>
      </c>
      <c r="S150" s="27">
        <f t="shared" si="27"/>
        <v>0</v>
      </c>
      <c r="T150" s="27">
        <f t="shared" si="28"/>
        <v>0</v>
      </c>
      <c r="U150" s="27">
        <f t="shared" si="29"/>
        <v>0</v>
      </c>
    </row>
    <row r="151" spans="1:21" x14ac:dyDescent="0.25">
      <c r="A151" s="2"/>
      <c r="B151" s="2"/>
      <c r="C151" s="2"/>
      <c r="D151" s="2"/>
      <c r="E151" s="30"/>
      <c r="F151" s="45">
        <f t="shared" si="30"/>
        <v>0</v>
      </c>
      <c r="G151" s="40"/>
      <c r="H151" s="40"/>
      <c r="I151" s="40"/>
      <c r="J151" s="40"/>
      <c r="K151" s="40"/>
      <c r="L151" s="40"/>
      <c r="N151" s="38">
        <f t="shared" si="31"/>
        <v>0</v>
      </c>
      <c r="O151" s="27">
        <f t="shared" si="32"/>
        <v>0</v>
      </c>
      <c r="P151" s="27">
        <f t="shared" si="24"/>
        <v>0</v>
      </c>
      <c r="Q151" s="27">
        <f t="shared" si="25"/>
        <v>0</v>
      </c>
      <c r="R151" s="27">
        <f t="shared" si="26"/>
        <v>0</v>
      </c>
      <c r="S151" s="27">
        <f t="shared" si="27"/>
        <v>0</v>
      </c>
      <c r="T151" s="27">
        <f t="shared" si="28"/>
        <v>0</v>
      </c>
      <c r="U151" s="27">
        <f t="shared" si="29"/>
        <v>0</v>
      </c>
    </row>
    <row r="152" spans="1:21" x14ac:dyDescent="0.25">
      <c r="A152" s="2"/>
      <c r="B152" s="2"/>
      <c r="C152" s="2"/>
      <c r="D152" s="2"/>
      <c r="E152" s="30"/>
      <c r="F152" s="45">
        <f t="shared" si="30"/>
        <v>0</v>
      </c>
      <c r="G152" s="40"/>
      <c r="H152" s="40"/>
      <c r="I152" s="40"/>
      <c r="J152" s="40"/>
      <c r="K152" s="40"/>
      <c r="L152" s="40"/>
      <c r="N152" s="38">
        <f t="shared" si="31"/>
        <v>0</v>
      </c>
      <c r="O152" s="27">
        <f t="shared" si="32"/>
        <v>0</v>
      </c>
      <c r="P152" s="27">
        <f t="shared" si="24"/>
        <v>0</v>
      </c>
      <c r="Q152" s="27">
        <f t="shared" si="25"/>
        <v>0</v>
      </c>
      <c r="R152" s="27">
        <f t="shared" si="26"/>
        <v>0</v>
      </c>
      <c r="S152" s="27">
        <f t="shared" si="27"/>
        <v>0</v>
      </c>
      <c r="T152" s="27">
        <f t="shared" si="28"/>
        <v>0</v>
      </c>
      <c r="U152" s="27">
        <f t="shared" si="29"/>
        <v>0</v>
      </c>
    </row>
    <row r="153" spans="1:21" x14ac:dyDescent="0.25">
      <c r="A153" s="2"/>
      <c r="B153" s="2"/>
      <c r="C153" s="2"/>
      <c r="D153" s="2"/>
      <c r="E153" s="30"/>
      <c r="F153" s="45">
        <f t="shared" si="30"/>
        <v>0</v>
      </c>
      <c r="G153" s="40"/>
      <c r="H153" s="40"/>
      <c r="I153" s="40"/>
      <c r="J153" s="40"/>
      <c r="K153" s="40"/>
      <c r="L153" s="40"/>
      <c r="N153" s="38">
        <f t="shared" si="31"/>
        <v>0</v>
      </c>
      <c r="O153" s="27">
        <f t="shared" si="32"/>
        <v>0</v>
      </c>
      <c r="P153" s="27">
        <f t="shared" si="24"/>
        <v>0</v>
      </c>
      <c r="Q153" s="27">
        <f t="shared" si="25"/>
        <v>0</v>
      </c>
      <c r="R153" s="27">
        <f t="shared" si="26"/>
        <v>0</v>
      </c>
      <c r="S153" s="27">
        <f t="shared" si="27"/>
        <v>0</v>
      </c>
      <c r="T153" s="27">
        <f t="shared" si="28"/>
        <v>0</v>
      </c>
      <c r="U153" s="27">
        <f t="shared" si="29"/>
        <v>0</v>
      </c>
    </row>
    <row r="154" spans="1:21" x14ac:dyDescent="0.25">
      <c r="A154" s="2"/>
      <c r="B154" s="2"/>
      <c r="C154" s="2"/>
      <c r="D154" s="2"/>
      <c r="E154" s="30"/>
      <c r="F154" s="45">
        <f t="shared" si="30"/>
        <v>0</v>
      </c>
      <c r="G154" s="40"/>
      <c r="H154" s="40"/>
      <c r="I154" s="40"/>
      <c r="J154" s="40"/>
      <c r="K154" s="40"/>
      <c r="L154" s="40"/>
      <c r="N154" s="38">
        <f t="shared" si="31"/>
        <v>0</v>
      </c>
      <c r="O154" s="27">
        <f t="shared" si="32"/>
        <v>0</v>
      </c>
      <c r="P154" s="27">
        <f t="shared" si="24"/>
        <v>0</v>
      </c>
      <c r="Q154" s="27">
        <f t="shared" si="25"/>
        <v>0</v>
      </c>
      <c r="R154" s="27">
        <f t="shared" si="26"/>
        <v>0</v>
      </c>
      <c r="S154" s="27">
        <f t="shared" si="27"/>
        <v>0</v>
      </c>
      <c r="T154" s="27">
        <f t="shared" si="28"/>
        <v>0</v>
      </c>
      <c r="U154" s="27">
        <f t="shared" si="29"/>
        <v>0</v>
      </c>
    </row>
    <row r="155" spans="1:21" x14ac:dyDescent="0.25">
      <c r="A155" s="2"/>
      <c r="B155" s="2"/>
      <c r="C155" s="2"/>
      <c r="D155" s="2"/>
      <c r="E155" s="30"/>
      <c r="F155" s="45">
        <f t="shared" si="30"/>
        <v>0</v>
      </c>
      <c r="G155" s="40"/>
      <c r="H155" s="40"/>
      <c r="I155" s="40"/>
      <c r="J155" s="40"/>
      <c r="K155" s="40"/>
      <c r="L155" s="40"/>
      <c r="N155" s="38">
        <f t="shared" si="31"/>
        <v>0</v>
      </c>
      <c r="O155" s="27">
        <f t="shared" si="32"/>
        <v>0</v>
      </c>
      <c r="P155" s="27">
        <f t="shared" si="24"/>
        <v>0</v>
      </c>
      <c r="Q155" s="27">
        <f t="shared" si="25"/>
        <v>0</v>
      </c>
      <c r="R155" s="27">
        <f t="shared" si="26"/>
        <v>0</v>
      </c>
      <c r="S155" s="27">
        <f t="shared" si="27"/>
        <v>0</v>
      </c>
      <c r="T155" s="27">
        <f t="shared" si="28"/>
        <v>0</v>
      </c>
      <c r="U155" s="27">
        <f t="shared" si="29"/>
        <v>0</v>
      </c>
    </row>
    <row r="156" spans="1:21" x14ac:dyDescent="0.25">
      <c r="A156" s="2"/>
      <c r="B156" s="2"/>
      <c r="C156" s="2"/>
      <c r="D156" s="2"/>
      <c r="E156" s="30"/>
      <c r="F156" s="45">
        <f t="shared" si="30"/>
        <v>0</v>
      </c>
      <c r="G156" s="40"/>
      <c r="H156" s="40"/>
      <c r="I156" s="40"/>
      <c r="J156" s="40"/>
      <c r="K156" s="40"/>
      <c r="L156" s="40"/>
      <c r="N156" s="38">
        <f t="shared" si="31"/>
        <v>0</v>
      </c>
      <c r="O156" s="27">
        <f t="shared" si="32"/>
        <v>0</v>
      </c>
      <c r="P156" s="27">
        <f t="shared" si="24"/>
        <v>0</v>
      </c>
      <c r="Q156" s="27">
        <f t="shared" si="25"/>
        <v>0</v>
      </c>
      <c r="R156" s="27">
        <f t="shared" si="26"/>
        <v>0</v>
      </c>
      <c r="S156" s="27">
        <f t="shared" si="27"/>
        <v>0</v>
      </c>
      <c r="T156" s="27">
        <f t="shared" si="28"/>
        <v>0</v>
      </c>
      <c r="U156" s="27">
        <f t="shared" si="29"/>
        <v>0</v>
      </c>
    </row>
    <row r="157" spans="1:21" x14ac:dyDescent="0.25">
      <c r="A157" s="2"/>
      <c r="B157" s="2"/>
      <c r="C157" s="2"/>
      <c r="D157" s="2"/>
      <c r="E157" s="30"/>
      <c r="F157" s="45">
        <f t="shared" si="30"/>
        <v>0</v>
      </c>
      <c r="G157" s="40"/>
      <c r="H157" s="40"/>
      <c r="I157" s="40"/>
      <c r="J157" s="40"/>
      <c r="K157" s="40"/>
      <c r="L157" s="40"/>
      <c r="N157" s="38">
        <f t="shared" si="31"/>
        <v>0</v>
      </c>
      <c r="O157" s="27">
        <f t="shared" si="32"/>
        <v>0</v>
      </c>
      <c r="P157" s="27">
        <f t="shared" si="24"/>
        <v>0</v>
      </c>
      <c r="Q157" s="27">
        <f t="shared" si="25"/>
        <v>0</v>
      </c>
      <c r="R157" s="27">
        <f t="shared" si="26"/>
        <v>0</v>
      </c>
      <c r="S157" s="27">
        <f t="shared" si="27"/>
        <v>0</v>
      </c>
      <c r="T157" s="27">
        <f t="shared" si="28"/>
        <v>0</v>
      </c>
      <c r="U157" s="27">
        <f t="shared" si="29"/>
        <v>0</v>
      </c>
    </row>
    <row r="158" spans="1:21" x14ac:dyDescent="0.25">
      <c r="A158" s="2"/>
      <c r="B158" s="2"/>
      <c r="C158" s="2"/>
      <c r="D158" s="2"/>
      <c r="E158" s="30"/>
      <c r="F158" s="45">
        <f t="shared" si="30"/>
        <v>0</v>
      </c>
      <c r="G158" s="40"/>
      <c r="H158" s="40"/>
      <c r="I158" s="40"/>
      <c r="J158" s="40"/>
      <c r="K158" s="40"/>
      <c r="L158" s="40"/>
      <c r="N158" s="38">
        <f t="shared" si="31"/>
        <v>0</v>
      </c>
      <c r="O158" s="27">
        <f t="shared" si="32"/>
        <v>0</v>
      </c>
      <c r="P158" s="27">
        <f t="shared" si="24"/>
        <v>0</v>
      </c>
      <c r="Q158" s="27">
        <f t="shared" si="25"/>
        <v>0</v>
      </c>
      <c r="R158" s="27">
        <f t="shared" si="26"/>
        <v>0</v>
      </c>
      <c r="S158" s="27">
        <f t="shared" si="27"/>
        <v>0</v>
      </c>
      <c r="T158" s="27">
        <f t="shared" si="28"/>
        <v>0</v>
      </c>
      <c r="U158" s="27">
        <f t="shared" si="29"/>
        <v>0</v>
      </c>
    </row>
    <row r="159" spans="1:21" x14ac:dyDescent="0.25">
      <c r="A159" s="2"/>
      <c r="B159" s="2"/>
      <c r="C159" s="2"/>
      <c r="D159" s="2"/>
      <c r="E159" s="30"/>
      <c r="F159" s="45">
        <f t="shared" si="30"/>
        <v>0</v>
      </c>
      <c r="G159" s="40"/>
      <c r="H159" s="40"/>
      <c r="I159" s="40"/>
      <c r="J159" s="40"/>
      <c r="K159" s="40"/>
      <c r="L159" s="40"/>
      <c r="N159" s="38">
        <f t="shared" si="31"/>
        <v>0</v>
      </c>
      <c r="O159" s="27">
        <f t="shared" si="32"/>
        <v>0</v>
      </c>
      <c r="P159" s="27">
        <f t="shared" si="24"/>
        <v>0</v>
      </c>
      <c r="Q159" s="27">
        <f t="shared" si="25"/>
        <v>0</v>
      </c>
      <c r="R159" s="27">
        <f t="shared" si="26"/>
        <v>0</v>
      </c>
      <c r="S159" s="27">
        <f t="shared" si="27"/>
        <v>0</v>
      </c>
      <c r="T159" s="27">
        <f t="shared" si="28"/>
        <v>0</v>
      </c>
      <c r="U159" s="27">
        <f t="shared" si="29"/>
        <v>0</v>
      </c>
    </row>
    <row r="160" spans="1:21" x14ac:dyDescent="0.25">
      <c r="A160" s="2"/>
      <c r="B160" s="2"/>
      <c r="C160" s="2"/>
      <c r="D160" s="2"/>
      <c r="E160" s="30"/>
      <c r="F160" s="45">
        <f t="shared" si="30"/>
        <v>0</v>
      </c>
      <c r="G160" s="40"/>
      <c r="H160" s="40"/>
      <c r="I160" s="40"/>
      <c r="J160" s="40"/>
      <c r="K160" s="40"/>
      <c r="L160" s="40"/>
      <c r="N160" s="38">
        <f t="shared" si="31"/>
        <v>0</v>
      </c>
      <c r="O160" s="27">
        <f t="shared" si="32"/>
        <v>0</v>
      </c>
      <c r="P160" s="27">
        <f t="shared" si="24"/>
        <v>0</v>
      </c>
      <c r="Q160" s="27">
        <f t="shared" si="25"/>
        <v>0</v>
      </c>
      <c r="R160" s="27">
        <f t="shared" si="26"/>
        <v>0</v>
      </c>
      <c r="S160" s="27">
        <f t="shared" si="27"/>
        <v>0</v>
      </c>
      <c r="T160" s="27">
        <f t="shared" si="28"/>
        <v>0</v>
      </c>
      <c r="U160" s="27">
        <f t="shared" si="29"/>
        <v>0</v>
      </c>
    </row>
    <row r="161" spans="1:21" x14ac:dyDescent="0.25">
      <c r="A161" s="2"/>
      <c r="B161" s="2"/>
      <c r="C161" s="2"/>
      <c r="D161" s="2"/>
      <c r="E161" s="30"/>
      <c r="F161" s="45">
        <f t="shared" si="30"/>
        <v>0</v>
      </c>
      <c r="G161" s="40"/>
      <c r="H161" s="40"/>
      <c r="I161" s="40"/>
      <c r="J161" s="40"/>
      <c r="K161" s="40"/>
      <c r="L161" s="40"/>
      <c r="N161" s="38">
        <f t="shared" si="31"/>
        <v>0</v>
      </c>
      <c r="O161" s="27">
        <f t="shared" si="32"/>
        <v>0</v>
      </c>
      <c r="P161" s="27">
        <f t="shared" si="24"/>
        <v>0</v>
      </c>
      <c r="Q161" s="27">
        <f t="shared" si="25"/>
        <v>0</v>
      </c>
      <c r="R161" s="27">
        <f t="shared" si="26"/>
        <v>0</v>
      </c>
      <c r="S161" s="27">
        <f t="shared" si="27"/>
        <v>0</v>
      </c>
      <c r="T161" s="27">
        <f t="shared" si="28"/>
        <v>0</v>
      </c>
      <c r="U161" s="27">
        <f t="shared" si="29"/>
        <v>0</v>
      </c>
    </row>
    <row r="162" spans="1:21" x14ac:dyDescent="0.25">
      <c r="A162" s="2"/>
      <c r="B162" s="2"/>
      <c r="C162" s="2"/>
      <c r="D162" s="2"/>
      <c r="E162" s="30"/>
      <c r="F162" s="45">
        <f t="shared" si="30"/>
        <v>0</v>
      </c>
      <c r="G162" s="40"/>
      <c r="H162" s="40"/>
      <c r="I162" s="40"/>
      <c r="J162" s="40"/>
      <c r="K162" s="40"/>
      <c r="L162" s="40"/>
      <c r="N162" s="38">
        <f t="shared" si="31"/>
        <v>0</v>
      </c>
      <c r="O162" s="27">
        <f t="shared" si="32"/>
        <v>0</v>
      </c>
      <c r="P162" s="27">
        <f t="shared" si="24"/>
        <v>0</v>
      </c>
      <c r="Q162" s="27">
        <f t="shared" si="25"/>
        <v>0</v>
      </c>
      <c r="R162" s="27">
        <f t="shared" si="26"/>
        <v>0</v>
      </c>
      <c r="S162" s="27">
        <f t="shared" si="27"/>
        <v>0</v>
      </c>
      <c r="T162" s="27">
        <f t="shared" si="28"/>
        <v>0</v>
      </c>
      <c r="U162" s="27">
        <f t="shared" si="29"/>
        <v>0</v>
      </c>
    </row>
    <row r="163" spans="1:21" x14ac:dyDescent="0.25">
      <c r="A163" s="2"/>
      <c r="B163" s="2"/>
      <c r="C163" s="2"/>
      <c r="D163" s="2"/>
      <c r="E163" s="30"/>
      <c r="F163" s="45">
        <f t="shared" si="30"/>
        <v>0</v>
      </c>
      <c r="G163" s="40"/>
      <c r="H163" s="40"/>
      <c r="I163" s="40"/>
      <c r="J163" s="40"/>
      <c r="K163" s="40"/>
      <c r="L163" s="40"/>
      <c r="N163" s="38">
        <f t="shared" si="31"/>
        <v>0</v>
      </c>
      <c r="O163" s="27">
        <f t="shared" si="32"/>
        <v>0</v>
      </c>
      <c r="P163" s="27">
        <f t="shared" si="24"/>
        <v>0</v>
      </c>
      <c r="Q163" s="27">
        <f t="shared" si="25"/>
        <v>0</v>
      </c>
      <c r="R163" s="27">
        <f t="shared" si="26"/>
        <v>0</v>
      </c>
      <c r="S163" s="27">
        <f t="shared" si="27"/>
        <v>0</v>
      </c>
      <c r="T163" s="27">
        <f t="shared" si="28"/>
        <v>0</v>
      </c>
      <c r="U163" s="27">
        <f t="shared" si="29"/>
        <v>0</v>
      </c>
    </row>
    <row r="164" spans="1:21" x14ac:dyDescent="0.25">
      <c r="A164" s="2"/>
      <c r="B164" s="2"/>
      <c r="C164" s="2"/>
      <c r="D164" s="2"/>
      <c r="E164" s="30"/>
      <c r="F164" s="45">
        <f t="shared" si="30"/>
        <v>0</v>
      </c>
      <c r="G164" s="40"/>
      <c r="H164" s="40"/>
      <c r="I164" s="40"/>
      <c r="J164" s="40"/>
      <c r="K164" s="40"/>
      <c r="L164" s="40"/>
      <c r="N164" s="38">
        <f t="shared" si="31"/>
        <v>0</v>
      </c>
      <c r="O164" s="27">
        <f t="shared" si="32"/>
        <v>0</v>
      </c>
      <c r="P164" s="27">
        <f t="shared" si="24"/>
        <v>0</v>
      </c>
      <c r="Q164" s="27">
        <f t="shared" si="25"/>
        <v>0</v>
      </c>
      <c r="R164" s="27">
        <f t="shared" si="26"/>
        <v>0</v>
      </c>
      <c r="S164" s="27">
        <f t="shared" si="27"/>
        <v>0</v>
      </c>
      <c r="T164" s="27">
        <f t="shared" si="28"/>
        <v>0</v>
      </c>
      <c r="U164" s="27">
        <f t="shared" si="29"/>
        <v>0</v>
      </c>
    </row>
    <row r="165" spans="1:21" x14ac:dyDescent="0.25">
      <c r="A165" s="2"/>
      <c r="B165" s="2"/>
      <c r="C165" s="2"/>
      <c r="D165" s="2"/>
      <c r="E165" s="30"/>
      <c r="F165" s="45">
        <f t="shared" si="30"/>
        <v>0</v>
      </c>
      <c r="G165" s="40"/>
      <c r="H165" s="40"/>
      <c r="I165" s="40"/>
      <c r="J165" s="40"/>
      <c r="K165" s="40"/>
      <c r="L165" s="40"/>
      <c r="N165" s="38">
        <f t="shared" si="31"/>
        <v>0</v>
      </c>
      <c r="O165" s="27">
        <f t="shared" si="32"/>
        <v>0</v>
      </c>
      <c r="P165" s="27">
        <f t="shared" si="24"/>
        <v>0</v>
      </c>
      <c r="Q165" s="27">
        <f t="shared" si="25"/>
        <v>0</v>
      </c>
      <c r="R165" s="27">
        <f t="shared" si="26"/>
        <v>0</v>
      </c>
      <c r="S165" s="27">
        <f t="shared" si="27"/>
        <v>0</v>
      </c>
      <c r="T165" s="27">
        <f t="shared" si="28"/>
        <v>0</v>
      </c>
      <c r="U165" s="27">
        <f t="shared" si="29"/>
        <v>0</v>
      </c>
    </row>
    <row r="166" spans="1:21" x14ac:dyDescent="0.25">
      <c r="A166" s="2"/>
      <c r="B166" s="2"/>
      <c r="C166" s="2"/>
      <c r="D166" s="2"/>
      <c r="E166" s="30"/>
      <c r="F166" s="45">
        <f t="shared" si="30"/>
        <v>0</v>
      </c>
      <c r="G166" s="40"/>
      <c r="H166" s="40"/>
      <c r="I166" s="40"/>
      <c r="J166" s="40"/>
      <c r="K166" s="40"/>
      <c r="L166" s="40"/>
      <c r="N166" s="38">
        <f t="shared" si="31"/>
        <v>0</v>
      </c>
      <c r="O166" s="27">
        <f t="shared" si="32"/>
        <v>0</v>
      </c>
      <c r="P166" s="27">
        <f t="shared" si="24"/>
        <v>0</v>
      </c>
      <c r="Q166" s="27">
        <f t="shared" si="25"/>
        <v>0</v>
      </c>
      <c r="R166" s="27">
        <f t="shared" si="26"/>
        <v>0</v>
      </c>
      <c r="S166" s="27">
        <f t="shared" si="27"/>
        <v>0</v>
      </c>
      <c r="T166" s="27">
        <f t="shared" si="28"/>
        <v>0</v>
      </c>
      <c r="U166" s="27">
        <f t="shared" si="29"/>
        <v>0</v>
      </c>
    </row>
    <row r="167" spans="1:21" x14ac:dyDescent="0.25">
      <c r="A167" s="2"/>
      <c r="B167" s="2"/>
      <c r="C167" s="2"/>
      <c r="D167" s="2"/>
      <c r="E167" s="30"/>
      <c r="F167" s="45">
        <f t="shared" si="30"/>
        <v>0</v>
      </c>
      <c r="G167" s="40"/>
      <c r="H167" s="40"/>
      <c r="I167" s="40"/>
      <c r="J167" s="40"/>
      <c r="K167" s="40"/>
      <c r="L167" s="40"/>
      <c r="N167" s="38">
        <f t="shared" si="31"/>
        <v>0</v>
      </c>
      <c r="O167" s="27">
        <f t="shared" si="32"/>
        <v>0</v>
      </c>
      <c r="P167" s="27">
        <f t="shared" si="24"/>
        <v>0</v>
      </c>
      <c r="Q167" s="27">
        <f t="shared" si="25"/>
        <v>0</v>
      </c>
      <c r="R167" s="27">
        <f t="shared" si="26"/>
        <v>0</v>
      </c>
      <c r="S167" s="27">
        <f t="shared" si="27"/>
        <v>0</v>
      </c>
      <c r="T167" s="27">
        <f t="shared" si="28"/>
        <v>0</v>
      </c>
      <c r="U167" s="27">
        <f t="shared" si="29"/>
        <v>0</v>
      </c>
    </row>
    <row r="168" spans="1:21" x14ac:dyDescent="0.25">
      <c r="A168" s="2"/>
      <c r="B168" s="2"/>
      <c r="C168" s="2"/>
      <c r="D168" s="2"/>
      <c r="E168" s="30"/>
      <c r="F168" s="45">
        <f t="shared" si="30"/>
        <v>0</v>
      </c>
      <c r="G168" s="40"/>
      <c r="H168" s="40"/>
      <c r="I168" s="40"/>
      <c r="J168" s="40"/>
      <c r="K168" s="40"/>
      <c r="L168" s="40"/>
      <c r="N168" s="38">
        <f t="shared" si="31"/>
        <v>0</v>
      </c>
      <c r="O168" s="27">
        <f t="shared" si="32"/>
        <v>0</v>
      </c>
      <c r="P168" s="27">
        <f t="shared" si="24"/>
        <v>0</v>
      </c>
      <c r="Q168" s="27">
        <f t="shared" si="25"/>
        <v>0</v>
      </c>
      <c r="R168" s="27">
        <f t="shared" si="26"/>
        <v>0</v>
      </c>
      <c r="S168" s="27">
        <f t="shared" si="27"/>
        <v>0</v>
      </c>
      <c r="T168" s="27">
        <f t="shared" si="28"/>
        <v>0</v>
      </c>
      <c r="U168" s="27">
        <f t="shared" si="29"/>
        <v>0</v>
      </c>
    </row>
    <row r="169" spans="1:21" x14ac:dyDescent="0.25">
      <c r="A169" s="2"/>
      <c r="B169" s="2"/>
      <c r="C169" s="2"/>
      <c r="D169" s="2"/>
      <c r="E169" s="30"/>
      <c r="F169" s="45">
        <f t="shared" si="30"/>
        <v>0</v>
      </c>
      <c r="G169" s="40"/>
      <c r="H169" s="40"/>
      <c r="I169" s="40"/>
      <c r="J169" s="40"/>
      <c r="K169" s="40"/>
      <c r="L169" s="40"/>
      <c r="N169" s="38">
        <f t="shared" si="31"/>
        <v>0</v>
      </c>
      <c r="O169" s="27">
        <f t="shared" si="32"/>
        <v>0</v>
      </c>
      <c r="P169" s="27">
        <f t="shared" si="24"/>
        <v>0</v>
      </c>
      <c r="Q169" s="27">
        <f t="shared" si="25"/>
        <v>0</v>
      </c>
      <c r="R169" s="27">
        <f t="shared" si="26"/>
        <v>0</v>
      </c>
      <c r="S169" s="27">
        <f t="shared" si="27"/>
        <v>0</v>
      </c>
      <c r="T169" s="27">
        <f t="shared" si="28"/>
        <v>0</v>
      </c>
      <c r="U169" s="27">
        <f t="shared" si="29"/>
        <v>0</v>
      </c>
    </row>
    <row r="170" spans="1:21" x14ac:dyDescent="0.25">
      <c r="A170" s="2"/>
      <c r="B170" s="2"/>
      <c r="C170" s="2"/>
      <c r="D170" s="2"/>
      <c r="E170" s="30"/>
      <c r="F170" s="45">
        <f t="shared" si="30"/>
        <v>0</v>
      </c>
      <c r="G170" s="40"/>
      <c r="H170" s="40"/>
      <c r="I170" s="40"/>
      <c r="J170" s="40"/>
      <c r="K170" s="40"/>
      <c r="L170" s="40"/>
      <c r="N170" s="38">
        <f t="shared" si="31"/>
        <v>0</v>
      </c>
      <c r="O170" s="27">
        <f t="shared" si="32"/>
        <v>0</v>
      </c>
      <c r="P170" s="27">
        <f t="shared" si="24"/>
        <v>0</v>
      </c>
      <c r="Q170" s="27">
        <f t="shared" si="25"/>
        <v>0</v>
      </c>
      <c r="R170" s="27">
        <f t="shared" si="26"/>
        <v>0</v>
      </c>
      <c r="S170" s="27">
        <f t="shared" si="27"/>
        <v>0</v>
      </c>
      <c r="T170" s="27">
        <f t="shared" si="28"/>
        <v>0</v>
      </c>
      <c r="U170" s="27">
        <f t="shared" si="29"/>
        <v>0</v>
      </c>
    </row>
    <row r="171" spans="1:21" x14ac:dyDescent="0.25">
      <c r="A171" s="2"/>
      <c r="B171" s="2"/>
      <c r="C171" s="2"/>
      <c r="D171" s="2"/>
      <c r="E171" s="30"/>
      <c r="F171" s="45">
        <f t="shared" si="30"/>
        <v>0</v>
      </c>
      <c r="G171" s="40"/>
      <c r="H171" s="40"/>
      <c r="I171" s="40"/>
      <c r="J171" s="40"/>
      <c r="K171" s="40"/>
      <c r="L171" s="40"/>
      <c r="N171" s="38">
        <f t="shared" si="31"/>
        <v>0</v>
      </c>
      <c r="O171" s="27">
        <f t="shared" si="32"/>
        <v>0</v>
      </c>
      <c r="P171" s="27">
        <f t="shared" si="24"/>
        <v>0</v>
      </c>
      <c r="Q171" s="27">
        <f t="shared" si="25"/>
        <v>0</v>
      </c>
      <c r="R171" s="27">
        <f t="shared" si="26"/>
        <v>0</v>
      </c>
      <c r="S171" s="27">
        <f t="shared" si="27"/>
        <v>0</v>
      </c>
      <c r="T171" s="27">
        <f t="shared" si="28"/>
        <v>0</v>
      </c>
      <c r="U171" s="27">
        <f t="shared" si="29"/>
        <v>0</v>
      </c>
    </row>
    <row r="172" spans="1:21" x14ac:dyDescent="0.25">
      <c r="A172" s="2"/>
      <c r="B172" s="2"/>
      <c r="C172" s="2"/>
      <c r="D172" s="2"/>
      <c r="E172" s="30"/>
      <c r="F172" s="45">
        <f t="shared" si="30"/>
        <v>0</v>
      </c>
      <c r="G172" s="40"/>
      <c r="H172" s="40"/>
      <c r="I172" s="40"/>
      <c r="J172" s="40"/>
      <c r="K172" s="40"/>
      <c r="L172" s="40"/>
      <c r="N172" s="38">
        <f t="shared" si="31"/>
        <v>0</v>
      </c>
      <c r="O172" s="27">
        <f t="shared" si="32"/>
        <v>0</v>
      </c>
      <c r="P172" s="27">
        <f t="shared" si="24"/>
        <v>0</v>
      </c>
      <c r="Q172" s="27">
        <f t="shared" si="25"/>
        <v>0</v>
      </c>
      <c r="R172" s="27">
        <f t="shared" si="26"/>
        <v>0</v>
      </c>
      <c r="S172" s="27">
        <f t="shared" si="27"/>
        <v>0</v>
      </c>
      <c r="T172" s="27">
        <f t="shared" si="28"/>
        <v>0</v>
      </c>
      <c r="U172" s="27">
        <f t="shared" si="29"/>
        <v>0</v>
      </c>
    </row>
    <row r="173" spans="1:21" x14ac:dyDescent="0.25">
      <c r="A173" s="2"/>
      <c r="B173" s="2"/>
      <c r="C173" s="2"/>
      <c r="D173" s="2"/>
      <c r="E173" s="30"/>
      <c r="F173" s="45">
        <f t="shared" si="30"/>
        <v>0</v>
      </c>
      <c r="G173" s="40"/>
      <c r="H173" s="40"/>
      <c r="I173" s="40"/>
      <c r="J173" s="40"/>
      <c r="K173" s="40"/>
      <c r="L173" s="40"/>
      <c r="N173" s="38">
        <f t="shared" si="31"/>
        <v>0</v>
      </c>
      <c r="O173" s="27">
        <f t="shared" si="32"/>
        <v>0</v>
      </c>
      <c r="P173" s="27">
        <f t="shared" si="24"/>
        <v>0</v>
      </c>
      <c r="Q173" s="27">
        <f t="shared" si="25"/>
        <v>0</v>
      </c>
      <c r="R173" s="27">
        <f t="shared" si="26"/>
        <v>0</v>
      </c>
      <c r="S173" s="27">
        <f t="shared" si="27"/>
        <v>0</v>
      </c>
      <c r="T173" s="27">
        <f t="shared" si="28"/>
        <v>0</v>
      </c>
      <c r="U173" s="27">
        <f t="shared" si="29"/>
        <v>0</v>
      </c>
    </row>
    <row r="174" spans="1:21" x14ac:dyDescent="0.25">
      <c r="A174" s="2"/>
      <c r="B174" s="2"/>
      <c r="C174" s="2"/>
      <c r="D174" s="2"/>
      <c r="E174" s="30"/>
      <c r="F174" s="45">
        <f t="shared" si="30"/>
        <v>0</v>
      </c>
      <c r="G174" s="40"/>
      <c r="H174" s="40"/>
      <c r="I174" s="40"/>
      <c r="J174" s="40"/>
      <c r="K174" s="40"/>
      <c r="L174" s="40"/>
      <c r="N174" s="38">
        <f t="shared" si="31"/>
        <v>0</v>
      </c>
      <c r="O174" s="27">
        <f t="shared" si="32"/>
        <v>0</v>
      </c>
      <c r="P174" s="27">
        <f t="shared" si="24"/>
        <v>0</v>
      </c>
      <c r="Q174" s="27">
        <f t="shared" si="25"/>
        <v>0</v>
      </c>
      <c r="R174" s="27">
        <f t="shared" si="26"/>
        <v>0</v>
      </c>
      <c r="S174" s="27">
        <f t="shared" si="27"/>
        <v>0</v>
      </c>
      <c r="T174" s="27">
        <f t="shared" si="28"/>
        <v>0</v>
      </c>
      <c r="U174" s="27">
        <f t="shared" si="29"/>
        <v>0</v>
      </c>
    </row>
    <row r="175" spans="1:21" x14ac:dyDescent="0.25">
      <c r="A175" s="2"/>
      <c r="B175" s="2"/>
      <c r="C175" s="2"/>
      <c r="D175" s="2"/>
      <c r="E175" s="30"/>
      <c r="F175" s="45">
        <f t="shared" si="30"/>
        <v>0</v>
      </c>
      <c r="G175" s="40"/>
      <c r="H175" s="40"/>
      <c r="I175" s="40"/>
      <c r="J175" s="40"/>
      <c r="K175" s="40"/>
      <c r="L175" s="40"/>
      <c r="N175" s="38">
        <f t="shared" si="31"/>
        <v>0</v>
      </c>
      <c r="O175" s="27">
        <f t="shared" si="32"/>
        <v>0</v>
      </c>
      <c r="P175" s="27">
        <f t="shared" si="24"/>
        <v>0</v>
      </c>
      <c r="Q175" s="27">
        <f t="shared" si="25"/>
        <v>0</v>
      </c>
      <c r="R175" s="27">
        <f t="shared" si="26"/>
        <v>0</v>
      </c>
      <c r="S175" s="27">
        <f t="shared" si="27"/>
        <v>0</v>
      </c>
      <c r="T175" s="27">
        <f t="shared" si="28"/>
        <v>0</v>
      </c>
      <c r="U175" s="27">
        <f t="shared" si="29"/>
        <v>0</v>
      </c>
    </row>
    <row r="176" spans="1:21" x14ac:dyDescent="0.25">
      <c r="A176" s="2"/>
      <c r="B176" s="2"/>
      <c r="C176" s="2"/>
      <c r="D176" s="2"/>
      <c r="E176" s="30"/>
      <c r="F176" s="45">
        <f t="shared" si="30"/>
        <v>0</v>
      </c>
      <c r="G176" s="40"/>
      <c r="H176" s="40"/>
      <c r="I176" s="40"/>
      <c r="J176" s="40"/>
      <c r="K176" s="40"/>
      <c r="L176" s="40"/>
      <c r="N176" s="38">
        <f t="shared" si="31"/>
        <v>0</v>
      </c>
      <c r="O176" s="27">
        <f t="shared" si="32"/>
        <v>0</v>
      </c>
      <c r="P176" s="27">
        <f t="shared" si="24"/>
        <v>0</v>
      </c>
      <c r="Q176" s="27">
        <f t="shared" si="25"/>
        <v>0</v>
      </c>
      <c r="R176" s="27">
        <f t="shared" si="26"/>
        <v>0</v>
      </c>
      <c r="S176" s="27">
        <f t="shared" si="27"/>
        <v>0</v>
      </c>
      <c r="T176" s="27">
        <f t="shared" si="28"/>
        <v>0</v>
      </c>
      <c r="U176" s="27">
        <f t="shared" si="29"/>
        <v>0</v>
      </c>
    </row>
    <row r="177" spans="1:21" x14ac:dyDescent="0.25">
      <c r="A177" s="2"/>
      <c r="B177" s="2"/>
      <c r="C177" s="2"/>
      <c r="D177" s="2"/>
      <c r="E177" s="30"/>
      <c r="F177" s="45">
        <f t="shared" si="30"/>
        <v>0</v>
      </c>
      <c r="G177" s="40"/>
      <c r="H177" s="40"/>
      <c r="I177" s="40"/>
      <c r="J177" s="40"/>
      <c r="K177" s="40"/>
      <c r="L177" s="40"/>
      <c r="N177" s="38">
        <f t="shared" si="31"/>
        <v>0</v>
      </c>
      <c r="O177" s="27">
        <f t="shared" si="32"/>
        <v>0</v>
      </c>
      <c r="P177" s="27">
        <f t="shared" si="24"/>
        <v>0</v>
      </c>
      <c r="Q177" s="27">
        <f t="shared" si="25"/>
        <v>0</v>
      </c>
      <c r="R177" s="27">
        <f t="shared" si="26"/>
        <v>0</v>
      </c>
      <c r="S177" s="27">
        <f t="shared" si="27"/>
        <v>0</v>
      </c>
      <c r="T177" s="27">
        <f t="shared" si="28"/>
        <v>0</v>
      </c>
      <c r="U177" s="27">
        <f t="shared" si="29"/>
        <v>0</v>
      </c>
    </row>
    <row r="178" spans="1:21" x14ac:dyDescent="0.25">
      <c r="A178" s="2"/>
      <c r="B178" s="2"/>
      <c r="C178" s="2"/>
      <c r="D178" s="2"/>
      <c r="E178" s="30"/>
      <c r="F178" s="45">
        <f t="shared" si="30"/>
        <v>0</v>
      </c>
      <c r="G178" s="40"/>
      <c r="H178" s="40"/>
      <c r="I178" s="40"/>
      <c r="J178" s="40"/>
      <c r="K178" s="40"/>
      <c r="L178" s="40"/>
      <c r="N178" s="38">
        <f t="shared" si="31"/>
        <v>0</v>
      </c>
      <c r="O178" s="27">
        <f t="shared" si="32"/>
        <v>0</v>
      </c>
      <c r="P178" s="27">
        <f t="shared" si="24"/>
        <v>0</v>
      </c>
      <c r="Q178" s="27">
        <f t="shared" si="25"/>
        <v>0</v>
      </c>
      <c r="R178" s="27">
        <f t="shared" si="26"/>
        <v>0</v>
      </c>
      <c r="S178" s="27">
        <f t="shared" si="27"/>
        <v>0</v>
      </c>
      <c r="T178" s="27">
        <f t="shared" si="28"/>
        <v>0</v>
      </c>
      <c r="U178" s="27">
        <f t="shared" si="29"/>
        <v>0</v>
      </c>
    </row>
    <row r="179" spans="1:21" x14ac:dyDescent="0.25">
      <c r="A179" s="2"/>
      <c r="B179" s="2"/>
      <c r="C179" s="2"/>
      <c r="D179" s="2"/>
      <c r="E179" s="30"/>
      <c r="F179" s="45">
        <f t="shared" si="30"/>
        <v>0</v>
      </c>
      <c r="G179" s="40"/>
      <c r="H179" s="40"/>
      <c r="I179" s="40"/>
      <c r="J179" s="40"/>
      <c r="K179" s="40"/>
      <c r="L179" s="40"/>
      <c r="N179" s="38">
        <f t="shared" si="31"/>
        <v>0</v>
      </c>
      <c r="O179" s="27">
        <f t="shared" si="32"/>
        <v>0</v>
      </c>
      <c r="P179" s="27">
        <f t="shared" si="24"/>
        <v>0</v>
      </c>
      <c r="Q179" s="27">
        <f t="shared" si="25"/>
        <v>0</v>
      </c>
      <c r="R179" s="27">
        <f t="shared" si="26"/>
        <v>0</v>
      </c>
      <c r="S179" s="27">
        <f t="shared" si="27"/>
        <v>0</v>
      </c>
      <c r="T179" s="27">
        <f t="shared" si="28"/>
        <v>0</v>
      </c>
      <c r="U179" s="27">
        <f t="shared" si="29"/>
        <v>0</v>
      </c>
    </row>
    <row r="180" spans="1:21" x14ac:dyDescent="0.25">
      <c r="A180" s="2"/>
      <c r="B180" s="2"/>
      <c r="C180" s="2"/>
      <c r="D180" s="2"/>
      <c r="E180" s="30"/>
      <c r="F180" s="45">
        <f t="shared" si="30"/>
        <v>0</v>
      </c>
      <c r="G180" s="40"/>
      <c r="H180" s="40"/>
      <c r="I180" s="40"/>
      <c r="J180" s="40"/>
      <c r="K180" s="40"/>
      <c r="L180" s="40"/>
      <c r="N180" s="38">
        <f t="shared" si="31"/>
        <v>0</v>
      </c>
      <c r="O180" s="27">
        <f t="shared" si="32"/>
        <v>0</v>
      </c>
      <c r="P180" s="27">
        <f t="shared" si="24"/>
        <v>0</v>
      </c>
      <c r="Q180" s="27">
        <f t="shared" si="25"/>
        <v>0</v>
      </c>
      <c r="R180" s="27">
        <f t="shared" si="26"/>
        <v>0</v>
      </c>
      <c r="S180" s="27">
        <f t="shared" si="27"/>
        <v>0</v>
      </c>
      <c r="T180" s="27">
        <f t="shared" si="28"/>
        <v>0</v>
      </c>
      <c r="U180" s="27">
        <f t="shared" si="29"/>
        <v>0</v>
      </c>
    </row>
    <row r="181" spans="1:21" x14ac:dyDescent="0.25">
      <c r="A181" s="2"/>
      <c r="B181" s="2"/>
      <c r="C181" s="2"/>
      <c r="D181" s="2"/>
      <c r="E181" s="30"/>
      <c r="F181" s="45">
        <f t="shared" si="30"/>
        <v>0</v>
      </c>
      <c r="G181" s="40"/>
      <c r="H181" s="40"/>
      <c r="I181" s="40"/>
      <c r="J181" s="40"/>
      <c r="K181" s="40"/>
      <c r="L181" s="40"/>
      <c r="N181" s="38">
        <f t="shared" si="31"/>
        <v>0</v>
      </c>
      <c r="O181" s="27">
        <f t="shared" si="32"/>
        <v>0</v>
      </c>
      <c r="P181" s="27">
        <f t="shared" si="24"/>
        <v>0</v>
      </c>
      <c r="Q181" s="27">
        <f t="shared" si="25"/>
        <v>0</v>
      </c>
      <c r="R181" s="27">
        <f t="shared" si="26"/>
        <v>0</v>
      </c>
      <c r="S181" s="27">
        <f t="shared" si="27"/>
        <v>0</v>
      </c>
      <c r="T181" s="27">
        <f t="shared" si="28"/>
        <v>0</v>
      </c>
      <c r="U181" s="27">
        <f t="shared" si="29"/>
        <v>0</v>
      </c>
    </row>
    <row r="182" spans="1:21" x14ac:dyDescent="0.25">
      <c r="A182" s="2"/>
      <c r="B182" s="2"/>
      <c r="C182" s="2"/>
      <c r="D182" s="2"/>
      <c r="E182" s="30"/>
      <c r="F182" s="45">
        <f t="shared" si="30"/>
        <v>0</v>
      </c>
      <c r="G182" s="40"/>
      <c r="H182" s="40"/>
      <c r="I182" s="40"/>
      <c r="J182" s="40"/>
      <c r="K182" s="40"/>
      <c r="L182" s="40"/>
      <c r="N182" s="38">
        <f t="shared" si="31"/>
        <v>0</v>
      </c>
      <c r="O182" s="27">
        <f t="shared" si="32"/>
        <v>0</v>
      </c>
      <c r="P182" s="27">
        <f t="shared" si="24"/>
        <v>0</v>
      </c>
      <c r="Q182" s="27">
        <f t="shared" si="25"/>
        <v>0</v>
      </c>
      <c r="R182" s="27">
        <f t="shared" si="26"/>
        <v>0</v>
      </c>
      <c r="S182" s="27">
        <f t="shared" si="27"/>
        <v>0</v>
      </c>
      <c r="T182" s="27">
        <f t="shared" si="28"/>
        <v>0</v>
      </c>
      <c r="U182" s="27">
        <f t="shared" si="29"/>
        <v>0</v>
      </c>
    </row>
    <row r="183" spans="1:21" x14ac:dyDescent="0.25">
      <c r="A183" s="2"/>
      <c r="B183" s="2"/>
      <c r="C183" s="2"/>
      <c r="D183" s="2"/>
      <c r="E183" s="30"/>
      <c r="F183" s="45">
        <f t="shared" si="30"/>
        <v>0</v>
      </c>
      <c r="G183" s="40"/>
      <c r="H183" s="40"/>
      <c r="I183" s="40"/>
      <c r="J183" s="40"/>
      <c r="K183" s="40"/>
      <c r="L183" s="40"/>
      <c r="N183" s="38">
        <f t="shared" si="31"/>
        <v>0</v>
      </c>
      <c r="O183" s="27">
        <f t="shared" si="32"/>
        <v>0</v>
      </c>
      <c r="P183" s="27">
        <f t="shared" si="24"/>
        <v>0</v>
      </c>
      <c r="Q183" s="27">
        <f t="shared" si="25"/>
        <v>0</v>
      </c>
      <c r="R183" s="27">
        <f t="shared" si="26"/>
        <v>0</v>
      </c>
      <c r="S183" s="27">
        <f t="shared" si="27"/>
        <v>0</v>
      </c>
      <c r="T183" s="27">
        <f t="shared" si="28"/>
        <v>0</v>
      </c>
      <c r="U183" s="27">
        <f t="shared" si="29"/>
        <v>0</v>
      </c>
    </row>
    <row r="184" spans="1:21" x14ac:dyDescent="0.25">
      <c r="A184" s="2"/>
      <c r="B184" s="2"/>
      <c r="C184" s="2"/>
      <c r="D184" s="2"/>
      <c r="E184" s="30"/>
      <c r="F184" s="45">
        <f t="shared" si="30"/>
        <v>0</v>
      </c>
      <c r="G184" s="40"/>
      <c r="H184" s="40"/>
      <c r="I184" s="40"/>
      <c r="J184" s="40"/>
      <c r="K184" s="40"/>
      <c r="L184" s="40"/>
      <c r="N184" s="38">
        <f t="shared" si="31"/>
        <v>0</v>
      </c>
      <c r="O184" s="27">
        <f t="shared" si="32"/>
        <v>0</v>
      </c>
      <c r="P184" s="27">
        <f t="shared" si="24"/>
        <v>0</v>
      </c>
      <c r="Q184" s="27">
        <f t="shared" si="25"/>
        <v>0</v>
      </c>
      <c r="R184" s="27">
        <f t="shared" si="26"/>
        <v>0</v>
      </c>
      <c r="S184" s="27">
        <f t="shared" si="27"/>
        <v>0</v>
      </c>
      <c r="T184" s="27">
        <f t="shared" si="28"/>
        <v>0</v>
      </c>
      <c r="U184" s="27">
        <f t="shared" si="29"/>
        <v>0</v>
      </c>
    </row>
    <row r="185" spans="1:21" x14ac:dyDescent="0.25">
      <c r="A185" s="2"/>
      <c r="B185" s="2"/>
      <c r="C185" s="2"/>
      <c r="D185" s="2"/>
      <c r="E185" s="30"/>
      <c r="F185" s="45">
        <f t="shared" si="30"/>
        <v>0</v>
      </c>
      <c r="G185" s="40"/>
      <c r="H185" s="40"/>
      <c r="I185" s="40"/>
      <c r="J185" s="40"/>
      <c r="K185" s="40"/>
      <c r="L185" s="40"/>
      <c r="N185" s="38">
        <f t="shared" si="31"/>
        <v>0</v>
      </c>
      <c r="O185" s="27">
        <f t="shared" si="32"/>
        <v>0</v>
      </c>
      <c r="P185" s="27">
        <f t="shared" si="24"/>
        <v>0</v>
      </c>
      <c r="Q185" s="27">
        <f t="shared" si="25"/>
        <v>0</v>
      </c>
      <c r="R185" s="27">
        <f t="shared" si="26"/>
        <v>0</v>
      </c>
      <c r="S185" s="27">
        <f t="shared" si="27"/>
        <v>0</v>
      </c>
      <c r="T185" s="27">
        <f t="shared" si="28"/>
        <v>0</v>
      </c>
      <c r="U185" s="27">
        <f t="shared" si="29"/>
        <v>0</v>
      </c>
    </row>
    <row r="186" spans="1:21" x14ac:dyDescent="0.25">
      <c r="A186" s="2"/>
      <c r="B186" s="2"/>
      <c r="C186" s="2"/>
      <c r="D186" s="2"/>
      <c r="E186" s="30"/>
      <c r="F186" s="45">
        <f t="shared" si="30"/>
        <v>0</v>
      </c>
      <c r="G186" s="40"/>
      <c r="H186" s="40"/>
      <c r="I186" s="40"/>
      <c r="J186" s="40"/>
      <c r="K186" s="40"/>
      <c r="L186" s="40"/>
      <c r="N186" s="38">
        <f t="shared" si="31"/>
        <v>0</v>
      </c>
      <c r="O186" s="27">
        <f t="shared" si="32"/>
        <v>0</v>
      </c>
      <c r="P186" s="27">
        <f t="shared" si="24"/>
        <v>0</v>
      </c>
      <c r="Q186" s="27">
        <f t="shared" si="25"/>
        <v>0</v>
      </c>
      <c r="R186" s="27">
        <f t="shared" si="26"/>
        <v>0</v>
      </c>
      <c r="S186" s="27">
        <f t="shared" si="27"/>
        <v>0</v>
      </c>
      <c r="T186" s="27">
        <f t="shared" si="28"/>
        <v>0</v>
      </c>
      <c r="U186" s="27">
        <f t="shared" si="29"/>
        <v>0</v>
      </c>
    </row>
    <row r="187" spans="1:21" x14ac:dyDescent="0.25">
      <c r="A187" s="2"/>
      <c r="B187" s="2"/>
      <c r="C187" s="2"/>
      <c r="D187" s="2"/>
      <c r="E187" s="30"/>
      <c r="F187" s="45">
        <f t="shared" si="30"/>
        <v>0</v>
      </c>
      <c r="G187" s="40"/>
      <c r="H187" s="40"/>
      <c r="I187" s="40"/>
      <c r="J187" s="40"/>
      <c r="K187" s="40"/>
      <c r="L187" s="40"/>
      <c r="N187" s="38">
        <f t="shared" si="31"/>
        <v>0</v>
      </c>
      <c r="O187" s="27">
        <f t="shared" si="32"/>
        <v>0</v>
      </c>
      <c r="P187" s="27">
        <f t="shared" si="24"/>
        <v>0</v>
      </c>
      <c r="Q187" s="27">
        <f t="shared" si="25"/>
        <v>0</v>
      </c>
      <c r="R187" s="27">
        <f t="shared" si="26"/>
        <v>0</v>
      </c>
      <c r="S187" s="27">
        <f t="shared" si="27"/>
        <v>0</v>
      </c>
      <c r="T187" s="27">
        <f t="shared" si="28"/>
        <v>0</v>
      </c>
      <c r="U187" s="27">
        <f t="shared" si="29"/>
        <v>0</v>
      </c>
    </row>
    <row r="188" spans="1:21" x14ac:dyDescent="0.25">
      <c r="A188" s="2"/>
      <c r="B188" s="2"/>
      <c r="C188" s="2"/>
      <c r="D188" s="2"/>
      <c r="E188" s="30"/>
      <c r="F188" s="45">
        <f t="shared" si="30"/>
        <v>0</v>
      </c>
      <c r="G188" s="40"/>
      <c r="H188" s="40"/>
      <c r="I188" s="40"/>
      <c r="J188" s="40"/>
      <c r="K188" s="40"/>
      <c r="L188" s="40"/>
      <c r="N188" s="38">
        <f t="shared" si="31"/>
        <v>0</v>
      </c>
      <c r="O188" s="27">
        <f t="shared" si="32"/>
        <v>0</v>
      </c>
      <c r="P188" s="27">
        <f t="shared" si="24"/>
        <v>0</v>
      </c>
      <c r="Q188" s="27">
        <f t="shared" si="25"/>
        <v>0</v>
      </c>
      <c r="R188" s="27">
        <f t="shared" si="26"/>
        <v>0</v>
      </c>
      <c r="S188" s="27">
        <f t="shared" si="27"/>
        <v>0</v>
      </c>
      <c r="T188" s="27">
        <f t="shared" si="28"/>
        <v>0</v>
      </c>
      <c r="U188" s="27">
        <f t="shared" si="29"/>
        <v>0</v>
      </c>
    </row>
    <row r="189" spans="1:21" x14ac:dyDescent="0.25">
      <c r="A189" s="2"/>
      <c r="B189" s="2"/>
      <c r="C189" s="2"/>
      <c r="D189" s="2"/>
      <c r="E189" s="30"/>
      <c r="F189" s="45">
        <f t="shared" si="30"/>
        <v>0</v>
      </c>
      <c r="G189" s="40"/>
      <c r="H189" s="40"/>
      <c r="I189" s="40"/>
      <c r="J189" s="40"/>
      <c r="K189" s="40"/>
      <c r="L189" s="40"/>
      <c r="N189" s="38">
        <f t="shared" si="31"/>
        <v>0</v>
      </c>
      <c r="O189" s="27">
        <f t="shared" si="32"/>
        <v>0</v>
      </c>
      <c r="P189" s="27">
        <f t="shared" si="24"/>
        <v>0</v>
      </c>
      <c r="Q189" s="27">
        <f t="shared" si="25"/>
        <v>0</v>
      </c>
      <c r="R189" s="27">
        <f t="shared" si="26"/>
        <v>0</v>
      </c>
      <c r="S189" s="27">
        <f t="shared" si="27"/>
        <v>0</v>
      </c>
      <c r="T189" s="27">
        <f t="shared" si="28"/>
        <v>0</v>
      </c>
      <c r="U189" s="27">
        <f t="shared" si="29"/>
        <v>0</v>
      </c>
    </row>
    <row r="190" spans="1:21" x14ac:dyDescent="0.25">
      <c r="A190" s="2"/>
      <c r="B190" s="2"/>
      <c r="C190" s="2"/>
      <c r="D190" s="2"/>
      <c r="E190" s="30"/>
      <c r="F190" s="45">
        <f t="shared" si="30"/>
        <v>0</v>
      </c>
      <c r="G190" s="40"/>
      <c r="H190" s="40"/>
      <c r="I190" s="40"/>
      <c r="J190" s="40"/>
      <c r="K190" s="40"/>
      <c r="L190" s="40"/>
      <c r="N190" s="38">
        <f t="shared" si="31"/>
        <v>0</v>
      </c>
      <c r="O190" s="27">
        <f t="shared" si="32"/>
        <v>0</v>
      </c>
      <c r="P190" s="27">
        <f t="shared" si="24"/>
        <v>0</v>
      </c>
      <c r="Q190" s="27">
        <f t="shared" si="25"/>
        <v>0</v>
      </c>
      <c r="R190" s="27">
        <f t="shared" si="26"/>
        <v>0</v>
      </c>
      <c r="S190" s="27">
        <f t="shared" si="27"/>
        <v>0</v>
      </c>
      <c r="T190" s="27">
        <f t="shared" si="28"/>
        <v>0</v>
      </c>
      <c r="U190" s="27">
        <f t="shared" si="29"/>
        <v>0</v>
      </c>
    </row>
    <row r="191" spans="1:21" x14ac:dyDescent="0.25">
      <c r="A191" s="2"/>
      <c r="B191" s="2"/>
      <c r="C191" s="2"/>
      <c r="D191" s="2"/>
      <c r="E191" s="30"/>
      <c r="F191" s="45">
        <f t="shared" si="30"/>
        <v>0</v>
      </c>
      <c r="G191" s="40"/>
      <c r="H191" s="40"/>
      <c r="I191" s="40"/>
      <c r="J191" s="40"/>
      <c r="K191" s="40"/>
      <c r="L191" s="40"/>
      <c r="N191" s="38">
        <f t="shared" si="31"/>
        <v>0</v>
      </c>
      <c r="O191" s="27">
        <f t="shared" si="32"/>
        <v>0</v>
      </c>
      <c r="P191" s="27">
        <f t="shared" si="24"/>
        <v>0</v>
      </c>
      <c r="Q191" s="27">
        <f t="shared" si="25"/>
        <v>0</v>
      </c>
      <c r="R191" s="27">
        <f t="shared" si="26"/>
        <v>0</v>
      </c>
      <c r="S191" s="27">
        <f t="shared" si="27"/>
        <v>0</v>
      </c>
      <c r="T191" s="27">
        <f t="shared" si="28"/>
        <v>0</v>
      </c>
      <c r="U191" s="27">
        <f t="shared" si="29"/>
        <v>0</v>
      </c>
    </row>
    <row r="192" spans="1:21" x14ac:dyDescent="0.25">
      <c r="A192" s="2"/>
      <c r="B192" s="2"/>
      <c r="C192" s="2"/>
      <c r="D192" s="2"/>
      <c r="E192" s="30"/>
      <c r="F192" s="45">
        <f t="shared" si="30"/>
        <v>0</v>
      </c>
      <c r="G192" s="40"/>
      <c r="H192" s="40"/>
      <c r="I192" s="40"/>
      <c r="J192" s="40"/>
      <c r="K192" s="40"/>
      <c r="L192" s="40"/>
      <c r="N192" s="38">
        <f t="shared" si="31"/>
        <v>0</v>
      </c>
      <c r="O192" s="27">
        <f t="shared" si="32"/>
        <v>0</v>
      </c>
      <c r="P192" s="27">
        <f t="shared" si="24"/>
        <v>0</v>
      </c>
      <c r="Q192" s="27">
        <f t="shared" si="25"/>
        <v>0</v>
      </c>
      <c r="R192" s="27">
        <f t="shared" si="26"/>
        <v>0</v>
      </c>
      <c r="S192" s="27">
        <f t="shared" si="27"/>
        <v>0</v>
      </c>
      <c r="T192" s="27">
        <f t="shared" si="28"/>
        <v>0</v>
      </c>
      <c r="U192" s="27">
        <f t="shared" si="29"/>
        <v>0</v>
      </c>
    </row>
    <row r="193" spans="1:21" x14ac:dyDescent="0.25">
      <c r="A193" s="2"/>
      <c r="B193" s="2"/>
      <c r="C193" s="2"/>
      <c r="D193" s="2"/>
      <c r="E193" s="30"/>
      <c r="F193" s="45">
        <f t="shared" si="30"/>
        <v>0</v>
      </c>
      <c r="G193" s="40"/>
      <c r="H193" s="40"/>
      <c r="I193" s="40"/>
      <c r="J193" s="40"/>
      <c r="K193" s="40"/>
      <c r="L193" s="40"/>
      <c r="N193" s="38">
        <f t="shared" si="31"/>
        <v>0</v>
      </c>
      <c r="O193" s="27">
        <f t="shared" si="32"/>
        <v>0</v>
      </c>
      <c r="P193" s="27">
        <f t="shared" si="24"/>
        <v>0</v>
      </c>
      <c r="Q193" s="27">
        <f t="shared" si="25"/>
        <v>0</v>
      </c>
      <c r="R193" s="27">
        <f t="shared" si="26"/>
        <v>0</v>
      </c>
      <c r="S193" s="27">
        <f t="shared" si="27"/>
        <v>0</v>
      </c>
      <c r="T193" s="27">
        <f t="shared" si="28"/>
        <v>0</v>
      </c>
      <c r="U193" s="27">
        <f t="shared" si="29"/>
        <v>0</v>
      </c>
    </row>
    <row r="194" spans="1:21" x14ac:dyDescent="0.25">
      <c r="A194" s="2"/>
      <c r="B194" s="2"/>
      <c r="C194" s="2"/>
      <c r="D194" s="2"/>
      <c r="E194" s="30"/>
      <c r="F194" s="45">
        <f t="shared" si="30"/>
        <v>0</v>
      </c>
      <c r="G194" s="40"/>
      <c r="H194" s="40"/>
      <c r="I194" s="40"/>
      <c r="J194" s="40"/>
      <c r="K194" s="40"/>
      <c r="L194" s="40"/>
      <c r="N194" s="38">
        <f t="shared" si="31"/>
        <v>0</v>
      </c>
      <c r="O194" s="27">
        <f t="shared" si="32"/>
        <v>0</v>
      </c>
      <c r="P194" s="27">
        <f t="shared" si="24"/>
        <v>0</v>
      </c>
      <c r="Q194" s="27">
        <f t="shared" si="25"/>
        <v>0</v>
      </c>
      <c r="R194" s="27">
        <f t="shared" si="26"/>
        <v>0</v>
      </c>
      <c r="S194" s="27">
        <f t="shared" si="27"/>
        <v>0</v>
      </c>
      <c r="T194" s="27">
        <f t="shared" si="28"/>
        <v>0</v>
      </c>
      <c r="U194" s="27">
        <f t="shared" si="29"/>
        <v>0</v>
      </c>
    </row>
    <row r="195" spans="1:21" x14ac:dyDescent="0.25">
      <c r="A195" s="2"/>
      <c r="B195" s="2"/>
      <c r="C195" s="2"/>
      <c r="D195" s="2"/>
      <c r="E195" s="30"/>
      <c r="F195" s="45">
        <f t="shared" si="30"/>
        <v>0</v>
      </c>
      <c r="G195" s="40"/>
      <c r="H195" s="40"/>
      <c r="I195" s="40"/>
      <c r="J195" s="40"/>
      <c r="K195" s="40"/>
      <c r="L195" s="40"/>
      <c r="N195" s="38">
        <f t="shared" si="31"/>
        <v>0</v>
      </c>
      <c r="O195" s="27">
        <f t="shared" si="32"/>
        <v>0</v>
      </c>
      <c r="P195" s="27">
        <f t="shared" si="24"/>
        <v>0</v>
      </c>
      <c r="Q195" s="27">
        <f t="shared" si="25"/>
        <v>0</v>
      </c>
      <c r="R195" s="27">
        <f t="shared" si="26"/>
        <v>0</v>
      </c>
      <c r="S195" s="27">
        <f t="shared" si="27"/>
        <v>0</v>
      </c>
      <c r="T195" s="27">
        <f t="shared" si="28"/>
        <v>0</v>
      </c>
      <c r="U195" s="27">
        <f t="shared" si="29"/>
        <v>0</v>
      </c>
    </row>
    <row r="196" spans="1:21" x14ac:dyDescent="0.25">
      <c r="A196" s="2"/>
      <c r="B196" s="2"/>
      <c r="C196" s="2"/>
      <c r="D196" s="2"/>
      <c r="E196" s="30"/>
      <c r="F196" s="45">
        <f t="shared" si="30"/>
        <v>0</v>
      </c>
      <c r="G196" s="40"/>
      <c r="H196" s="40"/>
      <c r="I196" s="40"/>
      <c r="J196" s="40"/>
      <c r="K196" s="40"/>
      <c r="L196" s="40"/>
      <c r="N196" s="38">
        <f t="shared" si="31"/>
        <v>0</v>
      </c>
      <c r="O196" s="27">
        <f t="shared" si="32"/>
        <v>0</v>
      </c>
      <c r="P196" s="27">
        <f t="shared" si="24"/>
        <v>0</v>
      </c>
      <c r="Q196" s="27">
        <f t="shared" si="25"/>
        <v>0</v>
      </c>
      <c r="R196" s="27">
        <f t="shared" si="26"/>
        <v>0</v>
      </c>
      <c r="S196" s="27">
        <f t="shared" si="27"/>
        <v>0</v>
      </c>
      <c r="T196" s="27">
        <f t="shared" si="28"/>
        <v>0</v>
      </c>
      <c r="U196" s="27">
        <f t="shared" si="29"/>
        <v>0</v>
      </c>
    </row>
    <row r="197" spans="1:21" x14ac:dyDescent="0.25">
      <c r="A197" s="2"/>
      <c r="B197" s="2"/>
      <c r="C197" s="2"/>
      <c r="D197" s="2"/>
      <c r="E197" s="30"/>
      <c r="F197" s="45">
        <f t="shared" si="30"/>
        <v>0</v>
      </c>
      <c r="G197" s="40"/>
      <c r="H197" s="40"/>
      <c r="I197" s="40"/>
      <c r="J197" s="40"/>
      <c r="K197" s="40"/>
      <c r="L197" s="40"/>
      <c r="N197" s="38">
        <f t="shared" si="31"/>
        <v>0</v>
      </c>
      <c r="O197" s="27">
        <f t="shared" si="32"/>
        <v>0</v>
      </c>
      <c r="P197" s="27">
        <f t="shared" si="24"/>
        <v>0</v>
      </c>
      <c r="Q197" s="27">
        <f t="shared" si="25"/>
        <v>0</v>
      </c>
      <c r="R197" s="27">
        <f t="shared" si="26"/>
        <v>0</v>
      </c>
      <c r="S197" s="27">
        <f t="shared" si="27"/>
        <v>0</v>
      </c>
      <c r="T197" s="27">
        <f t="shared" si="28"/>
        <v>0</v>
      </c>
      <c r="U197" s="27">
        <f t="shared" si="29"/>
        <v>0</v>
      </c>
    </row>
    <row r="198" spans="1:21" x14ac:dyDescent="0.25">
      <c r="A198" s="2"/>
      <c r="B198" s="2"/>
      <c r="C198" s="2"/>
      <c r="D198" s="2"/>
      <c r="E198" s="30"/>
      <c r="F198" s="45">
        <f t="shared" si="30"/>
        <v>0</v>
      </c>
      <c r="G198" s="40"/>
      <c r="H198" s="40"/>
      <c r="I198" s="40"/>
      <c r="J198" s="40"/>
      <c r="K198" s="40"/>
      <c r="L198" s="40"/>
      <c r="N198" s="38">
        <f t="shared" si="31"/>
        <v>0</v>
      </c>
      <c r="O198" s="27">
        <f t="shared" si="32"/>
        <v>0</v>
      </c>
      <c r="P198" s="27">
        <f t="shared" ref="P198:P261" si="33">ROUND((G198/$P$1),0)</f>
        <v>0</v>
      </c>
      <c r="Q198" s="27">
        <f t="shared" ref="Q198:Q261" si="34">ROUND((H198/$P$1),0)</f>
        <v>0</v>
      </c>
      <c r="R198" s="27">
        <f t="shared" ref="R198:R261" si="35">ROUND((I198/$P$1),0)</f>
        <v>0</v>
      </c>
      <c r="S198" s="27">
        <f t="shared" ref="S198:S261" si="36">ROUND((J198/$P$1),0)</f>
        <v>0</v>
      </c>
      <c r="T198" s="27">
        <f t="shared" ref="T198:T261" si="37">ROUND((K198/$P$1),0)</f>
        <v>0</v>
      </c>
      <c r="U198" s="27">
        <f t="shared" ref="U198:U261" si="38">ROUND((L198/$P$1),0)</f>
        <v>0</v>
      </c>
    </row>
    <row r="199" spans="1:21" x14ac:dyDescent="0.25">
      <c r="A199" s="2"/>
      <c r="B199" s="2"/>
      <c r="C199" s="2"/>
      <c r="D199" s="2"/>
      <c r="E199" s="30"/>
      <c r="F199" s="45">
        <f t="shared" si="30"/>
        <v>0</v>
      </c>
      <c r="G199" s="40"/>
      <c r="H199" s="40"/>
      <c r="I199" s="40"/>
      <c r="J199" s="40"/>
      <c r="K199" s="40"/>
      <c r="L199" s="40"/>
      <c r="N199" s="38">
        <f t="shared" si="31"/>
        <v>0</v>
      </c>
      <c r="O199" s="27">
        <f t="shared" si="32"/>
        <v>0</v>
      </c>
      <c r="P199" s="27">
        <f t="shared" si="33"/>
        <v>0</v>
      </c>
      <c r="Q199" s="27">
        <f t="shared" si="34"/>
        <v>0</v>
      </c>
      <c r="R199" s="27">
        <f t="shared" si="35"/>
        <v>0</v>
      </c>
      <c r="S199" s="27">
        <f t="shared" si="36"/>
        <v>0</v>
      </c>
      <c r="T199" s="27">
        <f t="shared" si="37"/>
        <v>0</v>
      </c>
      <c r="U199" s="27">
        <f t="shared" si="38"/>
        <v>0</v>
      </c>
    </row>
    <row r="200" spans="1:21" x14ac:dyDescent="0.25">
      <c r="A200" s="2"/>
      <c r="B200" s="2"/>
      <c r="C200" s="2"/>
      <c r="D200" s="2"/>
      <c r="E200" s="30"/>
      <c r="F200" s="45">
        <f t="shared" si="30"/>
        <v>0</v>
      </c>
      <c r="G200" s="40"/>
      <c r="H200" s="40"/>
      <c r="I200" s="40"/>
      <c r="J200" s="40"/>
      <c r="K200" s="40"/>
      <c r="L200" s="40"/>
      <c r="N200" s="38">
        <f t="shared" si="31"/>
        <v>0</v>
      </c>
      <c r="O200" s="27">
        <f t="shared" si="32"/>
        <v>0</v>
      </c>
      <c r="P200" s="27">
        <f t="shared" si="33"/>
        <v>0</v>
      </c>
      <c r="Q200" s="27">
        <f t="shared" si="34"/>
        <v>0</v>
      </c>
      <c r="R200" s="27">
        <f t="shared" si="35"/>
        <v>0</v>
      </c>
      <c r="S200" s="27">
        <f t="shared" si="36"/>
        <v>0</v>
      </c>
      <c r="T200" s="27">
        <f t="shared" si="37"/>
        <v>0</v>
      </c>
      <c r="U200" s="27">
        <f t="shared" si="38"/>
        <v>0</v>
      </c>
    </row>
    <row r="201" spans="1:21" x14ac:dyDescent="0.25">
      <c r="A201" s="2"/>
      <c r="B201" s="2"/>
      <c r="C201" s="2"/>
      <c r="D201" s="2"/>
      <c r="E201" s="30"/>
      <c r="F201" s="45">
        <f t="shared" si="30"/>
        <v>0</v>
      </c>
      <c r="G201" s="40"/>
      <c r="H201" s="40"/>
      <c r="I201" s="40"/>
      <c r="J201" s="40"/>
      <c r="K201" s="40"/>
      <c r="L201" s="40"/>
      <c r="N201" s="38">
        <f t="shared" si="31"/>
        <v>0</v>
      </c>
      <c r="O201" s="27">
        <f t="shared" si="32"/>
        <v>0</v>
      </c>
      <c r="P201" s="27">
        <f t="shared" si="33"/>
        <v>0</v>
      </c>
      <c r="Q201" s="27">
        <f t="shared" si="34"/>
        <v>0</v>
      </c>
      <c r="R201" s="27">
        <f t="shared" si="35"/>
        <v>0</v>
      </c>
      <c r="S201" s="27">
        <f t="shared" si="36"/>
        <v>0</v>
      </c>
      <c r="T201" s="27">
        <f t="shared" si="37"/>
        <v>0</v>
      </c>
      <c r="U201" s="27">
        <f t="shared" si="38"/>
        <v>0</v>
      </c>
    </row>
    <row r="202" spans="1:21" x14ac:dyDescent="0.25">
      <c r="A202" s="2"/>
      <c r="B202" s="2"/>
      <c r="C202" s="2"/>
      <c r="D202" s="2"/>
      <c r="E202" s="30"/>
      <c r="F202" s="45">
        <f t="shared" si="30"/>
        <v>0</v>
      </c>
      <c r="G202" s="40"/>
      <c r="H202" s="40"/>
      <c r="I202" s="40"/>
      <c r="J202" s="40"/>
      <c r="K202" s="40"/>
      <c r="L202" s="40"/>
      <c r="N202" s="38">
        <f t="shared" si="31"/>
        <v>0</v>
      </c>
      <c r="O202" s="27">
        <f t="shared" si="32"/>
        <v>0</v>
      </c>
      <c r="P202" s="27">
        <f t="shared" si="33"/>
        <v>0</v>
      </c>
      <c r="Q202" s="27">
        <f t="shared" si="34"/>
        <v>0</v>
      </c>
      <c r="R202" s="27">
        <f t="shared" si="35"/>
        <v>0</v>
      </c>
      <c r="S202" s="27">
        <f t="shared" si="36"/>
        <v>0</v>
      </c>
      <c r="T202" s="27">
        <f t="shared" si="37"/>
        <v>0</v>
      </c>
      <c r="U202" s="27">
        <f t="shared" si="38"/>
        <v>0</v>
      </c>
    </row>
    <row r="203" spans="1:21" x14ac:dyDescent="0.25">
      <c r="A203" s="2"/>
      <c r="B203" s="2"/>
      <c r="C203" s="2"/>
      <c r="D203" s="2"/>
      <c r="E203" s="30"/>
      <c r="F203" s="45">
        <f t="shared" si="30"/>
        <v>0</v>
      </c>
      <c r="G203" s="40"/>
      <c r="H203" s="40"/>
      <c r="I203" s="40"/>
      <c r="J203" s="40"/>
      <c r="K203" s="40"/>
      <c r="L203" s="40"/>
      <c r="N203" s="38">
        <f t="shared" si="31"/>
        <v>0</v>
      </c>
      <c r="O203" s="27">
        <f t="shared" si="32"/>
        <v>0</v>
      </c>
      <c r="P203" s="27">
        <f t="shared" si="33"/>
        <v>0</v>
      </c>
      <c r="Q203" s="27">
        <f t="shared" si="34"/>
        <v>0</v>
      </c>
      <c r="R203" s="27">
        <f t="shared" si="35"/>
        <v>0</v>
      </c>
      <c r="S203" s="27">
        <f t="shared" si="36"/>
        <v>0</v>
      </c>
      <c r="T203" s="27">
        <f t="shared" si="37"/>
        <v>0</v>
      </c>
      <c r="U203" s="27">
        <f t="shared" si="38"/>
        <v>0</v>
      </c>
    </row>
    <row r="204" spans="1:21" x14ac:dyDescent="0.25">
      <c r="A204" s="2"/>
      <c r="B204" s="2"/>
      <c r="C204" s="2"/>
      <c r="D204" s="2"/>
      <c r="E204" s="30"/>
      <c r="F204" s="45">
        <f t="shared" si="30"/>
        <v>0</v>
      </c>
      <c r="G204" s="40"/>
      <c r="H204" s="40"/>
      <c r="I204" s="40"/>
      <c r="J204" s="40"/>
      <c r="K204" s="40"/>
      <c r="L204" s="40"/>
      <c r="N204" s="38">
        <f t="shared" si="31"/>
        <v>0</v>
      </c>
      <c r="O204" s="27">
        <f t="shared" si="32"/>
        <v>0</v>
      </c>
      <c r="P204" s="27">
        <f t="shared" si="33"/>
        <v>0</v>
      </c>
      <c r="Q204" s="27">
        <f t="shared" si="34"/>
        <v>0</v>
      </c>
      <c r="R204" s="27">
        <f t="shared" si="35"/>
        <v>0</v>
      </c>
      <c r="S204" s="27">
        <f t="shared" si="36"/>
        <v>0</v>
      </c>
      <c r="T204" s="27">
        <f t="shared" si="37"/>
        <v>0</v>
      </c>
      <c r="U204" s="27">
        <f t="shared" si="38"/>
        <v>0</v>
      </c>
    </row>
    <row r="205" spans="1:21" x14ac:dyDescent="0.25">
      <c r="A205" s="2"/>
      <c r="B205" s="2"/>
      <c r="C205" s="2"/>
      <c r="D205" s="2"/>
      <c r="E205" s="30"/>
      <c r="F205" s="45">
        <f t="shared" si="30"/>
        <v>0</v>
      </c>
      <c r="G205" s="40"/>
      <c r="H205" s="40"/>
      <c r="I205" s="40"/>
      <c r="J205" s="40"/>
      <c r="K205" s="40"/>
      <c r="L205" s="40"/>
      <c r="N205" s="38">
        <f t="shared" si="31"/>
        <v>0</v>
      </c>
      <c r="O205" s="27">
        <f t="shared" si="32"/>
        <v>0</v>
      </c>
      <c r="P205" s="27">
        <f t="shared" si="33"/>
        <v>0</v>
      </c>
      <c r="Q205" s="27">
        <f t="shared" si="34"/>
        <v>0</v>
      </c>
      <c r="R205" s="27">
        <f t="shared" si="35"/>
        <v>0</v>
      </c>
      <c r="S205" s="27">
        <f t="shared" si="36"/>
        <v>0</v>
      </c>
      <c r="T205" s="27">
        <f t="shared" si="37"/>
        <v>0</v>
      </c>
      <c r="U205" s="27">
        <f t="shared" si="38"/>
        <v>0</v>
      </c>
    </row>
    <row r="206" spans="1:21" x14ac:dyDescent="0.25">
      <c r="A206" s="2"/>
      <c r="B206" s="2"/>
      <c r="C206" s="2"/>
      <c r="D206" s="2"/>
      <c r="E206" s="30"/>
      <c r="F206" s="45">
        <f t="shared" si="30"/>
        <v>0</v>
      </c>
      <c r="G206" s="40"/>
      <c r="H206" s="40"/>
      <c r="I206" s="40"/>
      <c r="J206" s="40"/>
      <c r="K206" s="40"/>
      <c r="L206" s="40"/>
      <c r="N206" s="38">
        <f t="shared" si="31"/>
        <v>0</v>
      </c>
      <c r="O206" s="27">
        <f t="shared" si="32"/>
        <v>0</v>
      </c>
      <c r="P206" s="27">
        <f t="shared" si="33"/>
        <v>0</v>
      </c>
      <c r="Q206" s="27">
        <f t="shared" si="34"/>
        <v>0</v>
      </c>
      <c r="R206" s="27">
        <f t="shared" si="35"/>
        <v>0</v>
      </c>
      <c r="S206" s="27">
        <f t="shared" si="36"/>
        <v>0</v>
      </c>
      <c r="T206" s="27">
        <f t="shared" si="37"/>
        <v>0</v>
      </c>
      <c r="U206" s="27">
        <f t="shared" si="38"/>
        <v>0</v>
      </c>
    </row>
    <row r="207" spans="1:21" x14ac:dyDescent="0.25">
      <c r="A207" s="2"/>
      <c r="B207" s="2"/>
      <c r="C207" s="2"/>
      <c r="D207" s="2"/>
      <c r="E207" s="30"/>
      <c r="F207" s="45">
        <f t="shared" ref="F207:F270" si="39">SUM(G207:L207)</f>
        <v>0</v>
      </c>
      <c r="G207" s="40"/>
      <c r="H207" s="40"/>
      <c r="I207" s="40"/>
      <c r="J207" s="40"/>
      <c r="K207" s="40"/>
      <c r="L207" s="40"/>
      <c r="N207" s="38">
        <f t="shared" ref="N207:N270" si="40">IF(C207="",0,1)</f>
        <v>0</v>
      </c>
      <c r="O207" s="27">
        <f t="shared" ref="O207:O270" si="41">SUM(P207:U207)</f>
        <v>0</v>
      </c>
      <c r="P207" s="27">
        <f t="shared" si="33"/>
        <v>0</v>
      </c>
      <c r="Q207" s="27">
        <f t="shared" si="34"/>
        <v>0</v>
      </c>
      <c r="R207" s="27">
        <f t="shared" si="35"/>
        <v>0</v>
      </c>
      <c r="S207" s="27">
        <f t="shared" si="36"/>
        <v>0</v>
      </c>
      <c r="T207" s="27">
        <f t="shared" si="37"/>
        <v>0</v>
      </c>
      <c r="U207" s="27">
        <f t="shared" si="38"/>
        <v>0</v>
      </c>
    </row>
    <row r="208" spans="1:21" x14ac:dyDescent="0.25">
      <c r="A208" s="2"/>
      <c r="B208" s="2"/>
      <c r="C208" s="2"/>
      <c r="D208" s="2"/>
      <c r="E208" s="30"/>
      <c r="F208" s="45">
        <f t="shared" si="39"/>
        <v>0</v>
      </c>
      <c r="G208" s="40"/>
      <c r="H208" s="40"/>
      <c r="I208" s="40"/>
      <c r="J208" s="40"/>
      <c r="K208" s="40"/>
      <c r="L208" s="40"/>
      <c r="N208" s="38">
        <f t="shared" si="40"/>
        <v>0</v>
      </c>
      <c r="O208" s="27">
        <f t="shared" si="41"/>
        <v>0</v>
      </c>
      <c r="P208" s="27">
        <f t="shared" si="33"/>
        <v>0</v>
      </c>
      <c r="Q208" s="27">
        <f t="shared" si="34"/>
        <v>0</v>
      </c>
      <c r="R208" s="27">
        <f t="shared" si="35"/>
        <v>0</v>
      </c>
      <c r="S208" s="27">
        <f t="shared" si="36"/>
        <v>0</v>
      </c>
      <c r="T208" s="27">
        <f t="shared" si="37"/>
        <v>0</v>
      </c>
      <c r="U208" s="27">
        <f t="shared" si="38"/>
        <v>0</v>
      </c>
    </row>
    <row r="209" spans="1:21" x14ac:dyDescent="0.25">
      <c r="A209" s="2"/>
      <c r="B209" s="2"/>
      <c r="C209" s="2"/>
      <c r="D209" s="2"/>
      <c r="E209" s="30"/>
      <c r="F209" s="45">
        <f t="shared" si="39"/>
        <v>0</v>
      </c>
      <c r="G209" s="40"/>
      <c r="H209" s="40"/>
      <c r="I209" s="40"/>
      <c r="J209" s="40"/>
      <c r="K209" s="40"/>
      <c r="L209" s="40"/>
      <c r="N209" s="38">
        <f t="shared" si="40"/>
        <v>0</v>
      </c>
      <c r="O209" s="27">
        <f t="shared" si="41"/>
        <v>0</v>
      </c>
      <c r="P209" s="27">
        <f t="shared" si="33"/>
        <v>0</v>
      </c>
      <c r="Q209" s="27">
        <f t="shared" si="34"/>
        <v>0</v>
      </c>
      <c r="R209" s="27">
        <f t="shared" si="35"/>
        <v>0</v>
      </c>
      <c r="S209" s="27">
        <f t="shared" si="36"/>
        <v>0</v>
      </c>
      <c r="T209" s="27">
        <f t="shared" si="37"/>
        <v>0</v>
      </c>
      <c r="U209" s="27">
        <f t="shared" si="38"/>
        <v>0</v>
      </c>
    </row>
    <row r="210" spans="1:21" x14ac:dyDescent="0.25">
      <c r="A210" s="2"/>
      <c r="B210" s="2"/>
      <c r="C210" s="2"/>
      <c r="D210" s="2"/>
      <c r="E210" s="30"/>
      <c r="F210" s="45">
        <f t="shared" si="39"/>
        <v>0</v>
      </c>
      <c r="G210" s="40"/>
      <c r="H210" s="40"/>
      <c r="I210" s="40"/>
      <c r="J210" s="40"/>
      <c r="K210" s="40"/>
      <c r="L210" s="40"/>
      <c r="N210" s="38">
        <f t="shared" si="40"/>
        <v>0</v>
      </c>
      <c r="O210" s="27">
        <f t="shared" si="41"/>
        <v>0</v>
      </c>
      <c r="P210" s="27">
        <f t="shared" si="33"/>
        <v>0</v>
      </c>
      <c r="Q210" s="27">
        <f t="shared" si="34"/>
        <v>0</v>
      </c>
      <c r="R210" s="27">
        <f t="shared" si="35"/>
        <v>0</v>
      </c>
      <c r="S210" s="27">
        <f t="shared" si="36"/>
        <v>0</v>
      </c>
      <c r="T210" s="27">
        <f t="shared" si="37"/>
        <v>0</v>
      </c>
      <c r="U210" s="27">
        <f t="shared" si="38"/>
        <v>0</v>
      </c>
    </row>
    <row r="211" spans="1:21" x14ac:dyDescent="0.25">
      <c r="A211" s="2"/>
      <c r="B211" s="2"/>
      <c r="C211" s="2"/>
      <c r="D211" s="2"/>
      <c r="E211" s="30"/>
      <c r="F211" s="45">
        <f t="shared" si="39"/>
        <v>0</v>
      </c>
      <c r="G211" s="40"/>
      <c r="H211" s="40"/>
      <c r="I211" s="40"/>
      <c r="J211" s="40"/>
      <c r="K211" s="40"/>
      <c r="L211" s="40"/>
      <c r="N211" s="38">
        <f t="shared" si="40"/>
        <v>0</v>
      </c>
      <c r="O211" s="27">
        <f t="shared" si="41"/>
        <v>0</v>
      </c>
      <c r="P211" s="27">
        <f t="shared" si="33"/>
        <v>0</v>
      </c>
      <c r="Q211" s="27">
        <f t="shared" si="34"/>
        <v>0</v>
      </c>
      <c r="R211" s="27">
        <f t="shared" si="35"/>
        <v>0</v>
      </c>
      <c r="S211" s="27">
        <f t="shared" si="36"/>
        <v>0</v>
      </c>
      <c r="T211" s="27">
        <f t="shared" si="37"/>
        <v>0</v>
      </c>
      <c r="U211" s="27">
        <f t="shared" si="38"/>
        <v>0</v>
      </c>
    </row>
    <row r="212" spans="1:21" x14ac:dyDescent="0.25">
      <c r="A212" s="2"/>
      <c r="B212" s="2"/>
      <c r="C212" s="2"/>
      <c r="D212" s="2"/>
      <c r="E212" s="30"/>
      <c r="F212" s="45">
        <f t="shared" si="39"/>
        <v>0</v>
      </c>
      <c r="G212" s="40"/>
      <c r="H212" s="40"/>
      <c r="I212" s="40"/>
      <c r="J212" s="40"/>
      <c r="K212" s="40"/>
      <c r="L212" s="40"/>
      <c r="N212" s="38">
        <f t="shared" si="40"/>
        <v>0</v>
      </c>
      <c r="O212" s="27">
        <f t="shared" si="41"/>
        <v>0</v>
      </c>
      <c r="P212" s="27">
        <f t="shared" si="33"/>
        <v>0</v>
      </c>
      <c r="Q212" s="27">
        <f t="shared" si="34"/>
        <v>0</v>
      </c>
      <c r="R212" s="27">
        <f t="shared" si="35"/>
        <v>0</v>
      </c>
      <c r="S212" s="27">
        <f t="shared" si="36"/>
        <v>0</v>
      </c>
      <c r="T212" s="27">
        <f t="shared" si="37"/>
        <v>0</v>
      </c>
      <c r="U212" s="27">
        <f t="shared" si="38"/>
        <v>0</v>
      </c>
    </row>
    <row r="213" spans="1:21" x14ac:dyDescent="0.25">
      <c r="A213" s="2"/>
      <c r="B213" s="2"/>
      <c r="C213" s="2"/>
      <c r="D213" s="2"/>
      <c r="E213" s="30"/>
      <c r="F213" s="45">
        <f t="shared" si="39"/>
        <v>0</v>
      </c>
      <c r="G213" s="40"/>
      <c r="H213" s="40"/>
      <c r="I213" s="40"/>
      <c r="J213" s="40"/>
      <c r="K213" s="40"/>
      <c r="L213" s="40"/>
      <c r="N213" s="38">
        <f t="shared" si="40"/>
        <v>0</v>
      </c>
      <c r="O213" s="27">
        <f t="shared" si="41"/>
        <v>0</v>
      </c>
      <c r="P213" s="27">
        <f t="shared" si="33"/>
        <v>0</v>
      </c>
      <c r="Q213" s="27">
        <f t="shared" si="34"/>
        <v>0</v>
      </c>
      <c r="R213" s="27">
        <f t="shared" si="35"/>
        <v>0</v>
      </c>
      <c r="S213" s="27">
        <f t="shared" si="36"/>
        <v>0</v>
      </c>
      <c r="T213" s="27">
        <f t="shared" si="37"/>
        <v>0</v>
      </c>
      <c r="U213" s="27">
        <f t="shared" si="38"/>
        <v>0</v>
      </c>
    </row>
    <row r="214" spans="1:21" x14ac:dyDescent="0.25">
      <c r="A214" s="2"/>
      <c r="B214" s="2"/>
      <c r="C214" s="2"/>
      <c r="D214" s="2"/>
      <c r="E214" s="30"/>
      <c r="F214" s="45">
        <f t="shared" si="39"/>
        <v>0</v>
      </c>
      <c r="G214" s="40"/>
      <c r="H214" s="40"/>
      <c r="I214" s="40"/>
      <c r="J214" s="40"/>
      <c r="K214" s="40"/>
      <c r="L214" s="40"/>
      <c r="N214" s="38">
        <f t="shared" si="40"/>
        <v>0</v>
      </c>
      <c r="O214" s="27">
        <f t="shared" si="41"/>
        <v>0</v>
      </c>
      <c r="P214" s="27">
        <f t="shared" si="33"/>
        <v>0</v>
      </c>
      <c r="Q214" s="27">
        <f t="shared" si="34"/>
        <v>0</v>
      </c>
      <c r="R214" s="27">
        <f t="shared" si="35"/>
        <v>0</v>
      </c>
      <c r="S214" s="27">
        <f t="shared" si="36"/>
        <v>0</v>
      </c>
      <c r="T214" s="27">
        <f t="shared" si="37"/>
        <v>0</v>
      </c>
      <c r="U214" s="27">
        <f t="shared" si="38"/>
        <v>0</v>
      </c>
    </row>
    <row r="215" spans="1:21" x14ac:dyDescent="0.25">
      <c r="A215" s="2"/>
      <c r="B215" s="2"/>
      <c r="C215" s="2"/>
      <c r="D215" s="2"/>
      <c r="E215" s="30"/>
      <c r="F215" s="45">
        <f t="shared" si="39"/>
        <v>0</v>
      </c>
      <c r="G215" s="40"/>
      <c r="H215" s="40"/>
      <c r="I215" s="40"/>
      <c r="J215" s="40"/>
      <c r="K215" s="40"/>
      <c r="L215" s="40"/>
      <c r="N215" s="38">
        <f t="shared" si="40"/>
        <v>0</v>
      </c>
      <c r="O215" s="27">
        <f t="shared" si="41"/>
        <v>0</v>
      </c>
      <c r="P215" s="27">
        <f t="shared" si="33"/>
        <v>0</v>
      </c>
      <c r="Q215" s="27">
        <f t="shared" si="34"/>
        <v>0</v>
      </c>
      <c r="R215" s="27">
        <f t="shared" si="35"/>
        <v>0</v>
      </c>
      <c r="S215" s="27">
        <f t="shared" si="36"/>
        <v>0</v>
      </c>
      <c r="T215" s="27">
        <f t="shared" si="37"/>
        <v>0</v>
      </c>
      <c r="U215" s="27">
        <f t="shared" si="38"/>
        <v>0</v>
      </c>
    </row>
    <row r="216" spans="1:21" x14ac:dyDescent="0.25">
      <c r="A216" s="2"/>
      <c r="B216" s="2"/>
      <c r="C216" s="2"/>
      <c r="D216" s="2"/>
      <c r="E216" s="30"/>
      <c r="F216" s="45">
        <f t="shared" si="39"/>
        <v>0</v>
      </c>
      <c r="G216" s="40"/>
      <c r="H216" s="40"/>
      <c r="I216" s="40"/>
      <c r="J216" s="40"/>
      <c r="K216" s="40"/>
      <c r="L216" s="40"/>
      <c r="N216" s="38">
        <f t="shared" si="40"/>
        <v>0</v>
      </c>
      <c r="O216" s="27">
        <f t="shared" si="41"/>
        <v>0</v>
      </c>
      <c r="P216" s="27">
        <f t="shared" si="33"/>
        <v>0</v>
      </c>
      <c r="Q216" s="27">
        <f t="shared" si="34"/>
        <v>0</v>
      </c>
      <c r="R216" s="27">
        <f t="shared" si="35"/>
        <v>0</v>
      </c>
      <c r="S216" s="27">
        <f t="shared" si="36"/>
        <v>0</v>
      </c>
      <c r="T216" s="27">
        <f t="shared" si="37"/>
        <v>0</v>
      </c>
      <c r="U216" s="27">
        <f t="shared" si="38"/>
        <v>0</v>
      </c>
    </row>
    <row r="217" spans="1:21" x14ac:dyDescent="0.25">
      <c r="A217" s="2"/>
      <c r="B217" s="2"/>
      <c r="C217" s="2"/>
      <c r="D217" s="2"/>
      <c r="E217" s="30"/>
      <c r="F217" s="45">
        <f t="shared" si="39"/>
        <v>0</v>
      </c>
      <c r="G217" s="40"/>
      <c r="H217" s="40"/>
      <c r="I217" s="40"/>
      <c r="J217" s="40"/>
      <c r="K217" s="40"/>
      <c r="L217" s="40"/>
      <c r="N217" s="38">
        <f t="shared" si="40"/>
        <v>0</v>
      </c>
      <c r="O217" s="27">
        <f t="shared" si="41"/>
        <v>0</v>
      </c>
      <c r="P217" s="27">
        <f t="shared" si="33"/>
        <v>0</v>
      </c>
      <c r="Q217" s="27">
        <f t="shared" si="34"/>
        <v>0</v>
      </c>
      <c r="R217" s="27">
        <f t="shared" si="35"/>
        <v>0</v>
      </c>
      <c r="S217" s="27">
        <f t="shared" si="36"/>
        <v>0</v>
      </c>
      <c r="T217" s="27">
        <f t="shared" si="37"/>
        <v>0</v>
      </c>
      <c r="U217" s="27">
        <f t="shared" si="38"/>
        <v>0</v>
      </c>
    </row>
    <row r="218" spans="1:21" x14ac:dyDescent="0.25">
      <c r="A218" s="2"/>
      <c r="B218" s="2"/>
      <c r="C218" s="2"/>
      <c r="D218" s="2"/>
      <c r="E218" s="30"/>
      <c r="F218" s="45">
        <f t="shared" si="39"/>
        <v>0</v>
      </c>
      <c r="G218" s="40"/>
      <c r="H218" s="40"/>
      <c r="I218" s="40"/>
      <c r="J218" s="40"/>
      <c r="K218" s="40"/>
      <c r="L218" s="40"/>
      <c r="N218" s="38">
        <f t="shared" si="40"/>
        <v>0</v>
      </c>
      <c r="O218" s="27">
        <f t="shared" si="41"/>
        <v>0</v>
      </c>
      <c r="P218" s="27">
        <f t="shared" si="33"/>
        <v>0</v>
      </c>
      <c r="Q218" s="27">
        <f t="shared" si="34"/>
        <v>0</v>
      </c>
      <c r="R218" s="27">
        <f t="shared" si="35"/>
        <v>0</v>
      </c>
      <c r="S218" s="27">
        <f t="shared" si="36"/>
        <v>0</v>
      </c>
      <c r="T218" s="27">
        <f t="shared" si="37"/>
        <v>0</v>
      </c>
      <c r="U218" s="27">
        <f t="shared" si="38"/>
        <v>0</v>
      </c>
    </row>
    <row r="219" spans="1:21" x14ac:dyDescent="0.25">
      <c r="A219" s="2"/>
      <c r="B219" s="2"/>
      <c r="C219" s="2"/>
      <c r="D219" s="2"/>
      <c r="E219" s="30"/>
      <c r="F219" s="45">
        <f t="shared" si="39"/>
        <v>0</v>
      </c>
      <c r="G219" s="40"/>
      <c r="H219" s="40"/>
      <c r="I219" s="40"/>
      <c r="J219" s="40"/>
      <c r="K219" s="40"/>
      <c r="L219" s="40"/>
      <c r="N219" s="38">
        <f t="shared" si="40"/>
        <v>0</v>
      </c>
      <c r="O219" s="27">
        <f t="shared" si="41"/>
        <v>0</v>
      </c>
      <c r="P219" s="27">
        <f t="shared" si="33"/>
        <v>0</v>
      </c>
      <c r="Q219" s="27">
        <f t="shared" si="34"/>
        <v>0</v>
      </c>
      <c r="R219" s="27">
        <f t="shared" si="35"/>
        <v>0</v>
      </c>
      <c r="S219" s="27">
        <f t="shared" si="36"/>
        <v>0</v>
      </c>
      <c r="T219" s="27">
        <f t="shared" si="37"/>
        <v>0</v>
      </c>
      <c r="U219" s="27">
        <f t="shared" si="38"/>
        <v>0</v>
      </c>
    </row>
    <row r="220" spans="1:21" x14ac:dyDescent="0.25">
      <c r="A220" s="2"/>
      <c r="B220" s="2"/>
      <c r="C220" s="2"/>
      <c r="D220" s="2"/>
      <c r="E220" s="30"/>
      <c r="F220" s="45">
        <f t="shared" si="39"/>
        <v>0</v>
      </c>
      <c r="G220" s="40"/>
      <c r="H220" s="40"/>
      <c r="I220" s="40"/>
      <c r="J220" s="40"/>
      <c r="K220" s="40"/>
      <c r="L220" s="40"/>
      <c r="N220" s="38">
        <f t="shared" si="40"/>
        <v>0</v>
      </c>
      <c r="O220" s="27">
        <f t="shared" si="41"/>
        <v>0</v>
      </c>
      <c r="P220" s="27">
        <f t="shared" si="33"/>
        <v>0</v>
      </c>
      <c r="Q220" s="27">
        <f t="shared" si="34"/>
        <v>0</v>
      </c>
      <c r="R220" s="27">
        <f t="shared" si="35"/>
        <v>0</v>
      </c>
      <c r="S220" s="27">
        <f t="shared" si="36"/>
        <v>0</v>
      </c>
      <c r="T220" s="27">
        <f t="shared" si="37"/>
        <v>0</v>
      </c>
      <c r="U220" s="27">
        <f t="shared" si="38"/>
        <v>0</v>
      </c>
    </row>
    <row r="221" spans="1:21" x14ac:dyDescent="0.25">
      <c r="A221" s="2"/>
      <c r="B221" s="2"/>
      <c r="C221" s="2"/>
      <c r="D221" s="2"/>
      <c r="E221" s="30"/>
      <c r="F221" s="45">
        <f t="shared" si="39"/>
        <v>0</v>
      </c>
      <c r="G221" s="40"/>
      <c r="H221" s="40"/>
      <c r="I221" s="40"/>
      <c r="J221" s="40"/>
      <c r="K221" s="40"/>
      <c r="L221" s="40"/>
      <c r="N221" s="38">
        <f t="shared" si="40"/>
        <v>0</v>
      </c>
      <c r="O221" s="27">
        <f t="shared" si="41"/>
        <v>0</v>
      </c>
      <c r="P221" s="27">
        <f t="shared" si="33"/>
        <v>0</v>
      </c>
      <c r="Q221" s="27">
        <f t="shared" si="34"/>
        <v>0</v>
      </c>
      <c r="R221" s="27">
        <f t="shared" si="35"/>
        <v>0</v>
      </c>
      <c r="S221" s="27">
        <f t="shared" si="36"/>
        <v>0</v>
      </c>
      <c r="T221" s="27">
        <f t="shared" si="37"/>
        <v>0</v>
      </c>
      <c r="U221" s="27">
        <f t="shared" si="38"/>
        <v>0</v>
      </c>
    </row>
    <row r="222" spans="1:21" x14ac:dyDescent="0.25">
      <c r="A222" s="2"/>
      <c r="B222" s="2"/>
      <c r="C222" s="2"/>
      <c r="D222" s="2"/>
      <c r="E222" s="30"/>
      <c r="F222" s="45">
        <f t="shared" si="39"/>
        <v>0</v>
      </c>
      <c r="G222" s="40"/>
      <c r="H222" s="40"/>
      <c r="I222" s="40"/>
      <c r="J222" s="40"/>
      <c r="K222" s="40"/>
      <c r="L222" s="40"/>
      <c r="N222" s="38">
        <f t="shared" si="40"/>
        <v>0</v>
      </c>
      <c r="O222" s="27">
        <f t="shared" si="41"/>
        <v>0</v>
      </c>
      <c r="P222" s="27">
        <f t="shared" si="33"/>
        <v>0</v>
      </c>
      <c r="Q222" s="27">
        <f t="shared" si="34"/>
        <v>0</v>
      </c>
      <c r="R222" s="27">
        <f t="shared" si="35"/>
        <v>0</v>
      </c>
      <c r="S222" s="27">
        <f t="shared" si="36"/>
        <v>0</v>
      </c>
      <c r="T222" s="27">
        <f t="shared" si="37"/>
        <v>0</v>
      </c>
      <c r="U222" s="27">
        <f t="shared" si="38"/>
        <v>0</v>
      </c>
    </row>
    <row r="223" spans="1:21" x14ac:dyDescent="0.25">
      <c r="A223" s="2"/>
      <c r="B223" s="2"/>
      <c r="C223" s="2"/>
      <c r="D223" s="2"/>
      <c r="E223" s="30"/>
      <c r="F223" s="45">
        <f t="shared" si="39"/>
        <v>0</v>
      </c>
      <c r="G223" s="40"/>
      <c r="H223" s="40"/>
      <c r="I223" s="40"/>
      <c r="J223" s="40"/>
      <c r="K223" s="40"/>
      <c r="L223" s="40"/>
      <c r="N223" s="38">
        <f t="shared" si="40"/>
        <v>0</v>
      </c>
      <c r="O223" s="27">
        <f t="shared" si="41"/>
        <v>0</v>
      </c>
      <c r="P223" s="27">
        <f t="shared" si="33"/>
        <v>0</v>
      </c>
      <c r="Q223" s="27">
        <f t="shared" si="34"/>
        <v>0</v>
      </c>
      <c r="R223" s="27">
        <f t="shared" si="35"/>
        <v>0</v>
      </c>
      <c r="S223" s="27">
        <f t="shared" si="36"/>
        <v>0</v>
      </c>
      <c r="T223" s="27">
        <f t="shared" si="37"/>
        <v>0</v>
      </c>
      <c r="U223" s="27">
        <f t="shared" si="38"/>
        <v>0</v>
      </c>
    </row>
    <row r="224" spans="1:21" x14ac:dyDescent="0.25">
      <c r="A224" s="2"/>
      <c r="B224" s="2"/>
      <c r="C224" s="2"/>
      <c r="D224" s="2"/>
      <c r="E224" s="30"/>
      <c r="F224" s="45">
        <f t="shared" si="39"/>
        <v>0</v>
      </c>
      <c r="G224" s="40"/>
      <c r="H224" s="40"/>
      <c r="I224" s="40"/>
      <c r="J224" s="40"/>
      <c r="K224" s="40"/>
      <c r="L224" s="40"/>
      <c r="N224" s="38">
        <f t="shared" si="40"/>
        <v>0</v>
      </c>
      <c r="O224" s="27">
        <f t="shared" si="41"/>
        <v>0</v>
      </c>
      <c r="P224" s="27">
        <f t="shared" si="33"/>
        <v>0</v>
      </c>
      <c r="Q224" s="27">
        <f t="shared" si="34"/>
        <v>0</v>
      </c>
      <c r="R224" s="27">
        <f t="shared" si="35"/>
        <v>0</v>
      </c>
      <c r="S224" s="27">
        <f t="shared" si="36"/>
        <v>0</v>
      </c>
      <c r="T224" s="27">
        <f t="shared" si="37"/>
        <v>0</v>
      </c>
      <c r="U224" s="27">
        <f t="shared" si="38"/>
        <v>0</v>
      </c>
    </row>
    <row r="225" spans="1:21" x14ac:dyDescent="0.25">
      <c r="A225" s="2"/>
      <c r="B225" s="2"/>
      <c r="C225" s="2"/>
      <c r="D225" s="2"/>
      <c r="E225" s="30"/>
      <c r="F225" s="45">
        <f t="shared" si="39"/>
        <v>0</v>
      </c>
      <c r="G225" s="40"/>
      <c r="H225" s="40"/>
      <c r="I225" s="40"/>
      <c r="J225" s="40"/>
      <c r="K225" s="40"/>
      <c r="L225" s="40"/>
      <c r="N225" s="38">
        <f t="shared" si="40"/>
        <v>0</v>
      </c>
      <c r="O225" s="27">
        <f t="shared" si="41"/>
        <v>0</v>
      </c>
      <c r="P225" s="27">
        <f t="shared" si="33"/>
        <v>0</v>
      </c>
      <c r="Q225" s="27">
        <f t="shared" si="34"/>
        <v>0</v>
      </c>
      <c r="R225" s="27">
        <f t="shared" si="35"/>
        <v>0</v>
      </c>
      <c r="S225" s="27">
        <f t="shared" si="36"/>
        <v>0</v>
      </c>
      <c r="T225" s="27">
        <f t="shared" si="37"/>
        <v>0</v>
      </c>
      <c r="U225" s="27">
        <f t="shared" si="38"/>
        <v>0</v>
      </c>
    </row>
    <row r="226" spans="1:21" x14ac:dyDescent="0.25">
      <c r="A226" s="2"/>
      <c r="B226" s="2"/>
      <c r="C226" s="2"/>
      <c r="D226" s="2"/>
      <c r="E226" s="30"/>
      <c r="F226" s="45">
        <f t="shared" si="39"/>
        <v>0</v>
      </c>
      <c r="G226" s="40"/>
      <c r="H226" s="40"/>
      <c r="I226" s="40"/>
      <c r="J226" s="40"/>
      <c r="K226" s="40"/>
      <c r="L226" s="40"/>
      <c r="N226" s="38">
        <f t="shared" si="40"/>
        <v>0</v>
      </c>
      <c r="O226" s="27">
        <f t="shared" si="41"/>
        <v>0</v>
      </c>
      <c r="P226" s="27">
        <f t="shared" si="33"/>
        <v>0</v>
      </c>
      <c r="Q226" s="27">
        <f t="shared" si="34"/>
        <v>0</v>
      </c>
      <c r="R226" s="27">
        <f t="shared" si="35"/>
        <v>0</v>
      </c>
      <c r="S226" s="27">
        <f t="shared" si="36"/>
        <v>0</v>
      </c>
      <c r="T226" s="27">
        <f t="shared" si="37"/>
        <v>0</v>
      </c>
      <c r="U226" s="27">
        <f t="shared" si="38"/>
        <v>0</v>
      </c>
    </row>
    <row r="227" spans="1:21" x14ac:dyDescent="0.25">
      <c r="A227" s="2"/>
      <c r="B227" s="2"/>
      <c r="C227" s="2"/>
      <c r="D227" s="2"/>
      <c r="E227" s="30"/>
      <c r="F227" s="45">
        <f t="shared" si="39"/>
        <v>0</v>
      </c>
      <c r="G227" s="40"/>
      <c r="H227" s="40"/>
      <c r="I227" s="40"/>
      <c r="J227" s="40"/>
      <c r="K227" s="40"/>
      <c r="L227" s="40"/>
      <c r="N227" s="38">
        <f t="shared" si="40"/>
        <v>0</v>
      </c>
      <c r="O227" s="27">
        <f t="shared" si="41"/>
        <v>0</v>
      </c>
      <c r="P227" s="27">
        <f t="shared" si="33"/>
        <v>0</v>
      </c>
      <c r="Q227" s="27">
        <f t="shared" si="34"/>
        <v>0</v>
      </c>
      <c r="R227" s="27">
        <f t="shared" si="35"/>
        <v>0</v>
      </c>
      <c r="S227" s="27">
        <f t="shared" si="36"/>
        <v>0</v>
      </c>
      <c r="T227" s="27">
        <f t="shared" si="37"/>
        <v>0</v>
      </c>
      <c r="U227" s="27">
        <f t="shared" si="38"/>
        <v>0</v>
      </c>
    </row>
    <row r="228" spans="1:21" x14ac:dyDescent="0.25">
      <c r="A228" s="2"/>
      <c r="B228" s="2"/>
      <c r="C228" s="2"/>
      <c r="D228" s="2"/>
      <c r="E228" s="30"/>
      <c r="F228" s="45">
        <f t="shared" si="39"/>
        <v>0</v>
      </c>
      <c r="G228" s="40"/>
      <c r="H228" s="40"/>
      <c r="I228" s="40"/>
      <c r="J228" s="40"/>
      <c r="K228" s="40"/>
      <c r="L228" s="40"/>
      <c r="N228" s="38">
        <f t="shared" si="40"/>
        <v>0</v>
      </c>
      <c r="O228" s="27">
        <f t="shared" si="41"/>
        <v>0</v>
      </c>
      <c r="P228" s="27">
        <f t="shared" si="33"/>
        <v>0</v>
      </c>
      <c r="Q228" s="27">
        <f t="shared" si="34"/>
        <v>0</v>
      </c>
      <c r="R228" s="27">
        <f t="shared" si="35"/>
        <v>0</v>
      </c>
      <c r="S228" s="27">
        <f t="shared" si="36"/>
        <v>0</v>
      </c>
      <c r="T228" s="27">
        <f t="shared" si="37"/>
        <v>0</v>
      </c>
      <c r="U228" s="27">
        <f t="shared" si="38"/>
        <v>0</v>
      </c>
    </row>
    <row r="229" spans="1:21" x14ac:dyDescent="0.25">
      <c r="A229" s="2"/>
      <c r="B229" s="2"/>
      <c r="C229" s="2"/>
      <c r="D229" s="2"/>
      <c r="E229" s="30"/>
      <c r="F229" s="45">
        <f t="shared" si="39"/>
        <v>0</v>
      </c>
      <c r="G229" s="40"/>
      <c r="H229" s="40"/>
      <c r="I229" s="40"/>
      <c r="J229" s="40"/>
      <c r="K229" s="40"/>
      <c r="L229" s="40"/>
      <c r="N229" s="38">
        <f t="shared" si="40"/>
        <v>0</v>
      </c>
      <c r="O229" s="27">
        <f t="shared" si="41"/>
        <v>0</v>
      </c>
      <c r="P229" s="27">
        <f t="shared" si="33"/>
        <v>0</v>
      </c>
      <c r="Q229" s="27">
        <f t="shared" si="34"/>
        <v>0</v>
      </c>
      <c r="R229" s="27">
        <f t="shared" si="35"/>
        <v>0</v>
      </c>
      <c r="S229" s="27">
        <f t="shared" si="36"/>
        <v>0</v>
      </c>
      <c r="T229" s="27">
        <f t="shared" si="37"/>
        <v>0</v>
      </c>
      <c r="U229" s="27">
        <f t="shared" si="38"/>
        <v>0</v>
      </c>
    </row>
    <row r="230" spans="1:21" x14ac:dyDescent="0.25">
      <c r="A230" s="2"/>
      <c r="B230" s="2"/>
      <c r="C230" s="2"/>
      <c r="D230" s="2"/>
      <c r="E230" s="30"/>
      <c r="F230" s="45">
        <f t="shared" si="39"/>
        <v>0</v>
      </c>
      <c r="G230" s="40"/>
      <c r="H230" s="40"/>
      <c r="I230" s="40"/>
      <c r="J230" s="40"/>
      <c r="K230" s="40"/>
      <c r="L230" s="40"/>
      <c r="N230" s="38">
        <f t="shared" si="40"/>
        <v>0</v>
      </c>
      <c r="O230" s="27">
        <f t="shared" si="41"/>
        <v>0</v>
      </c>
      <c r="P230" s="27">
        <f t="shared" si="33"/>
        <v>0</v>
      </c>
      <c r="Q230" s="27">
        <f t="shared" si="34"/>
        <v>0</v>
      </c>
      <c r="R230" s="27">
        <f t="shared" si="35"/>
        <v>0</v>
      </c>
      <c r="S230" s="27">
        <f t="shared" si="36"/>
        <v>0</v>
      </c>
      <c r="T230" s="27">
        <f t="shared" si="37"/>
        <v>0</v>
      </c>
      <c r="U230" s="27">
        <f t="shared" si="38"/>
        <v>0</v>
      </c>
    </row>
    <row r="231" spans="1:21" x14ac:dyDescent="0.25">
      <c r="A231" s="2"/>
      <c r="B231" s="2"/>
      <c r="C231" s="2"/>
      <c r="D231" s="2"/>
      <c r="E231" s="30"/>
      <c r="F231" s="45">
        <f t="shared" si="39"/>
        <v>0</v>
      </c>
      <c r="G231" s="40"/>
      <c r="H231" s="40"/>
      <c r="I231" s="40"/>
      <c r="J231" s="40"/>
      <c r="K231" s="40"/>
      <c r="L231" s="40"/>
      <c r="N231" s="38">
        <f t="shared" si="40"/>
        <v>0</v>
      </c>
      <c r="O231" s="27">
        <f t="shared" si="41"/>
        <v>0</v>
      </c>
      <c r="P231" s="27">
        <f t="shared" si="33"/>
        <v>0</v>
      </c>
      <c r="Q231" s="27">
        <f t="shared" si="34"/>
        <v>0</v>
      </c>
      <c r="R231" s="27">
        <f t="shared" si="35"/>
        <v>0</v>
      </c>
      <c r="S231" s="27">
        <f t="shared" si="36"/>
        <v>0</v>
      </c>
      <c r="T231" s="27">
        <f t="shared" si="37"/>
        <v>0</v>
      </c>
      <c r="U231" s="27">
        <f t="shared" si="38"/>
        <v>0</v>
      </c>
    </row>
    <row r="232" spans="1:21" x14ac:dyDescent="0.25">
      <c r="A232" s="2"/>
      <c r="B232" s="2"/>
      <c r="C232" s="2"/>
      <c r="D232" s="2"/>
      <c r="E232" s="30"/>
      <c r="F232" s="45">
        <f t="shared" si="39"/>
        <v>0</v>
      </c>
      <c r="G232" s="40"/>
      <c r="H232" s="40"/>
      <c r="I232" s="40"/>
      <c r="J232" s="40"/>
      <c r="K232" s="40"/>
      <c r="L232" s="40"/>
      <c r="N232" s="38">
        <f t="shared" si="40"/>
        <v>0</v>
      </c>
      <c r="O232" s="27">
        <f t="shared" si="41"/>
        <v>0</v>
      </c>
      <c r="P232" s="27">
        <f t="shared" si="33"/>
        <v>0</v>
      </c>
      <c r="Q232" s="27">
        <f t="shared" si="34"/>
        <v>0</v>
      </c>
      <c r="R232" s="27">
        <f t="shared" si="35"/>
        <v>0</v>
      </c>
      <c r="S232" s="27">
        <f t="shared" si="36"/>
        <v>0</v>
      </c>
      <c r="T232" s="27">
        <f t="shared" si="37"/>
        <v>0</v>
      </c>
      <c r="U232" s="27">
        <f t="shared" si="38"/>
        <v>0</v>
      </c>
    </row>
    <row r="233" spans="1:21" x14ac:dyDescent="0.25">
      <c r="A233" s="2"/>
      <c r="B233" s="2"/>
      <c r="C233" s="2"/>
      <c r="D233" s="2"/>
      <c r="E233" s="30"/>
      <c r="F233" s="45">
        <f t="shared" si="39"/>
        <v>0</v>
      </c>
      <c r="G233" s="40"/>
      <c r="H233" s="40"/>
      <c r="I233" s="40"/>
      <c r="J233" s="40"/>
      <c r="K233" s="40"/>
      <c r="L233" s="40"/>
      <c r="N233" s="38">
        <f t="shared" si="40"/>
        <v>0</v>
      </c>
      <c r="O233" s="27">
        <f t="shared" si="41"/>
        <v>0</v>
      </c>
      <c r="P233" s="27">
        <f t="shared" si="33"/>
        <v>0</v>
      </c>
      <c r="Q233" s="27">
        <f t="shared" si="34"/>
        <v>0</v>
      </c>
      <c r="R233" s="27">
        <f t="shared" si="35"/>
        <v>0</v>
      </c>
      <c r="S233" s="27">
        <f t="shared" si="36"/>
        <v>0</v>
      </c>
      <c r="T233" s="27">
        <f t="shared" si="37"/>
        <v>0</v>
      </c>
      <c r="U233" s="27">
        <f t="shared" si="38"/>
        <v>0</v>
      </c>
    </row>
    <row r="234" spans="1:21" x14ac:dyDescent="0.25">
      <c r="A234" s="2"/>
      <c r="B234" s="2"/>
      <c r="C234" s="2"/>
      <c r="D234" s="2"/>
      <c r="E234" s="30"/>
      <c r="F234" s="45">
        <f t="shared" si="39"/>
        <v>0</v>
      </c>
      <c r="G234" s="40"/>
      <c r="H234" s="40"/>
      <c r="I234" s="40"/>
      <c r="J234" s="40"/>
      <c r="K234" s="40"/>
      <c r="L234" s="40"/>
      <c r="N234" s="38">
        <f t="shared" si="40"/>
        <v>0</v>
      </c>
      <c r="O234" s="27">
        <f t="shared" si="41"/>
        <v>0</v>
      </c>
      <c r="P234" s="27">
        <f t="shared" si="33"/>
        <v>0</v>
      </c>
      <c r="Q234" s="27">
        <f t="shared" si="34"/>
        <v>0</v>
      </c>
      <c r="R234" s="27">
        <f t="shared" si="35"/>
        <v>0</v>
      </c>
      <c r="S234" s="27">
        <f t="shared" si="36"/>
        <v>0</v>
      </c>
      <c r="T234" s="27">
        <f t="shared" si="37"/>
        <v>0</v>
      </c>
      <c r="U234" s="27">
        <f t="shared" si="38"/>
        <v>0</v>
      </c>
    </row>
    <row r="235" spans="1:21" x14ac:dyDescent="0.25">
      <c r="A235" s="2"/>
      <c r="B235" s="2"/>
      <c r="C235" s="2"/>
      <c r="D235" s="2"/>
      <c r="E235" s="30"/>
      <c r="F235" s="45">
        <f t="shared" si="39"/>
        <v>0</v>
      </c>
      <c r="G235" s="40"/>
      <c r="H235" s="40"/>
      <c r="I235" s="40"/>
      <c r="J235" s="40"/>
      <c r="K235" s="40"/>
      <c r="L235" s="40"/>
      <c r="N235" s="38">
        <f t="shared" si="40"/>
        <v>0</v>
      </c>
      <c r="O235" s="27">
        <f t="shared" si="41"/>
        <v>0</v>
      </c>
      <c r="P235" s="27">
        <f t="shared" si="33"/>
        <v>0</v>
      </c>
      <c r="Q235" s="27">
        <f t="shared" si="34"/>
        <v>0</v>
      </c>
      <c r="R235" s="27">
        <f t="shared" si="35"/>
        <v>0</v>
      </c>
      <c r="S235" s="27">
        <f t="shared" si="36"/>
        <v>0</v>
      </c>
      <c r="T235" s="27">
        <f t="shared" si="37"/>
        <v>0</v>
      </c>
      <c r="U235" s="27">
        <f t="shared" si="38"/>
        <v>0</v>
      </c>
    </row>
    <row r="236" spans="1:21" x14ac:dyDescent="0.25">
      <c r="A236" s="2"/>
      <c r="B236" s="2"/>
      <c r="C236" s="2"/>
      <c r="D236" s="2"/>
      <c r="E236" s="30"/>
      <c r="F236" s="45">
        <f t="shared" si="39"/>
        <v>0</v>
      </c>
      <c r="G236" s="40"/>
      <c r="H236" s="40"/>
      <c r="I236" s="40"/>
      <c r="J236" s="40"/>
      <c r="K236" s="40"/>
      <c r="L236" s="40"/>
      <c r="N236" s="38">
        <f t="shared" si="40"/>
        <v>0</v>
      </c>
      <c r="O236" s="27">
        <f t="shared" si="41"/>
        <v>0</v>
      </c>
      <c r="P236" s="27">
        <f t="shared" si="33"/>
        <v>0</v>
      </c>
      <c r="Q236" s="27">
        <f t="shared" si="34"/>
        <v>0</v>
      </c>
      <c r="R236" s="27">
        <f t="shared" si="35"/>
        <v>0</v>
      </c>
      <c r="S236" s="27">
        <f t="shared" si="36"/>
        <v>0</v>
      </c>
      <c r="T236" s="27">
        <f t="shared" si="37"/>
        <v>0</v>
      </c>
      <c r="U236" s="27">
        <f t="shared" si="38"/>
        <v>0</v>
      </c>
    </row>
    <row r="237" spans="1:21" x14ac:dyDescent="0.25">
      <c r="A237" s="2"/>
      <c r="B237" s="2"/>
      <c r="C237" s="2"/>
      <c r="D237" s="2"/>
      <c r="E237" s="30"/>
      <c r="F237" s="45">
        <f t="shared" si="39"/>
        <v>0</v>
      </c>
      <c r="G237" s="40"/>
      <c r="H237" s="40"/>
      <c r="I237" s="40"/>
      <c r="J237" s="40"/>
      <c r="K237" s="40"/>
      <c r="L237" s="40"/>
      <c r="N237" s="38">
        <f t="shared" si="40"/>
        <v>0</v>
      </c>
      <c r="O237" s="27">
        <f t="shared" si="41"/>
        <v>0</v>
      </c>
      <c r="P237" s="27">
        <f t="shared" si="33"/>
        <v>0</v>
      </c>
      <c r="Q237" s="27">
        <f t="shared" si="34"/>
        <v>0</v>
      </c>
      <c r="R237" s="27">
        <f t="shared" si="35"/>
        <v>0</v>
      </c>
      <c r="S237" s="27">
        <f t="shared" si="36"/>
        <v>0</v>
      </c>
      <c r="T237" s="27">
        <f t="shared" si="37"/>
        <v>0</v>
      </c>
      <c r="U237" s="27">
        <f t="shared" si="38"/>
        <v>0</v>
      </c>
    </row>
    <row r="238" spans="1:21" x14ac:dyDescent="0.25">
      <c r="A238" s="2"/>
      <c r="B238" s="2"/>
      <c r="C238" s="2"/>
      <c r="D238" s="2"/>
      <c r="E238" s="30"/>
      <c r="F238" s="45">
        <f t="shared" si="39"/>
        <v>0</v>
      </c>
      <c r="G238" s="40"/>
      <c r="H238" s="40"/>
      <c r="I238" s="40"/>
      <c r="J238" s="40"/>
      <c r="K238" s="40"/>
      <c r="L238" s="40"/>
      <c r="N238" s="38">
        <f t="shared" si="40"/>
        <v>0</v>
      </c>
      <c r="O238" s="27">
        <f t="shared" si="41"/>
        <v>0</v>
      </c>
      <c r="P238" s="27">
        <f t="shared" si="33"/>
        <v>0</v>
      </c>
      <c r="Q238" s="27">
        <f t="shared" si="34"/>
        <v>0</v>
      </c>
      <c r="R238" s="27">
        <f t="shared" si="35"/>
        <v>0</v>
      </c>
      <c r="S238" s="27">
        <f t="shared" si="36"/>
        <v>0</v>
      </c>
      <c r="T238" s="27">
        <f t="shared" si="37"/>
        <v>0</v>
      </c>
      <c r="U238" s="27">
        <f t="shared" si="38"/>
        <v>0</v>
      </c>
    </row>
    <row r="239" spans="1:21" x14ac:dyDescent="0.25">
      <c r="A239" s="2"/>
      <c r="B239" s="2"/>
      <c r="C239" s="2"/>
      <c r="D239" s="2"/>
      <c r="E239" s="30"/>
      <c r="F239" s="45">
        <f t="shared" si="39"/>
        <v>0</v>
      </c>
      <c r="G239" s="40"/>
      <c r="H239" s="40"/>
      <c r="I239" s="40"/>
      <c r="J239" s="40"/>
      <c r="K239" s="40"/>
      <c r="L239" s="40"/>
      <c r="N239" s="38">
        <f t="shared" si="40"/>
        <v>0</v>
      </c>
      <c r="O239" s="27">
        <f t="shared" si="41"/>
        <v>0</v>
      </c>
      <c r="P239" s="27">
        <f t="shared" si="33"/>
        <v>0</v>
      </c>
      <c r="Q239" s="27">
        <f t="shared" si="34"/>
        <v>0</v>
      </c>
      <c r="R239" s="27">
        <f t="shared" si="35"/>
        <v>0</v>
      </c>
      <c r="S239" s="27">
        <f t="shared" si="36"/>
        <v>0</v>
      </c>
      <c r="T239" s="27">
        <f t="shared" si="37"/>
        <v>0</v>
      </c>
      <c r="U239" s="27">
        <f t="shared" si="38"/>
        <v>0</v>
      </c>
    </row>
    <row r="240" spans="1:21" x14ac:dyDescent="0.25">
      <c r="A240" s="2"/>
      <c r="B240" s="2"/>
      <c r="C240" s="2"/>
      <c r="D240" s="2"/>
      <c r="E240" s="30"/>
      <c r="F240" s="45">
        <f t="shared" si="39"/>
        <v>0</v>
      </c>
      <c r="G240" s="40"/>
      <c r="H240" s="40"/>
      <c r="I240" s="40"/>
      <c r="J240" s="40"/>
      <c r="K240" s="40"/>
      <c r="L240" s="40"/>
      <c r="N240" s="38">
        <f t="shared" si="40"/>
        <v>0</v>
      </c>
      <c r="O240" s="27">
        <f t="shared" si="41"/>
        <v>0</v>
      </c>
      <c r="P240" s="27">
        <f t="shared" si="33"/>
        <v>0</v>
      </c>
      <c r="Q240" s="27">
        <f t="shared" si="34"/>
        <v>0</v>
      </c>
      <c r="R240" s="27">
        <f t="shared" si="35"/>
        <v>0</v>
      </c>
      <c r="S240" s="27">
        <f t="shared" si="36"/>
        <v>0</v>
      </c>
      <c r="T240" s="27">
        <f t="shared" si="37"/>
        <v>0</v>
      </c>
      <c r="U240" s="27">
        <f t="shared" si="38"/>
        <v>0</v>
      </c>
    </row>
    <row r="241" spans="1:21" x14ac:dyDescent="0.25">
      <c r="A241" s="2"/>
      <c r="B241" s="2"/>
      <c r="C241" s="2"/>
      <c r="D241" s="2"/>
      <c r="E241" s="30"/>
      <c r="F241" s="45">
        <f t="shared" si="39"/>
        <v>0</v>
      </c>
      <c r="G241" s="40"/>
      <c r="H241" s="40"/>
      <c r="I241" s="40"/>
      <c r="J241" s="40"/>
      <c r="K241" s="40"/>
      <c r="L241" s="40"/>
      <c r="N241" s="38">
        <f t="shared" si="40"/>
        <v>0</v>
      </c>
      <c r="O241" s="27">
        <f t="shared" si="41"/>
        <v>0</v>
      </c>
      <c r="P241" s="27">
        <f t="shared" si="33"/>
        <v>0</v>
      </c>
      <c r="Q241" s="27">
        <f t="shared" si="34"/>
        <v>0</v>
      </c>
      <c r="R241" s="27">
        <f t="shared" si="35"/>
        <v>0</v>
      </c>
      <c r="S241" s="27">
        <f t="shared" si="36"/>
        <v>0</v>
      </c>
      <c r="T241" s="27">
        <f t="shared" si="37"/>
        <v>0</v>
      </c>
      <c r="U241" s="27">
        <f t="shared" si="38"/>
        <v>0</v>
      </c>
    </row>
    <row r="242" spans="1:21" x14ac:dyDescent="0.25">
      <c r="A242" s="2"/>
      <c r="B242" s="2"/>
      <c r="C242" s="2"/>
      <c r="D242" s="2"/>
      <c r="E242" s="30"/>
      <c r="F242" s="45">
        <f t="shared" si="39"/>
        <v>0</v>
      </c>
      <c r="G242" s="40"/>
      <c r="H242" s="40"/>
      <c r="I242" s="40"/>
      <c r="J242" s="40"/>
      <c r="K242" s="40"/>
      <c r="L242" s="40"/>
      <c r="N242" s="38">
        <f t="shared" si="40"/>
        <v>0</v>
      </c>
      <c r="O242" s="27">
        <f t="shared" si="41"/>
        <v>0</v>
      </c>
      <c r="P242" s="27">
        <f t="shared" si="33"/>
        <v>0</v>
      </c>
      <c r="Q242" s="27">
        <f t="shared" si="34"/>
        <v>0</v>
      </c>
      <c r="R242" s="27">
        <f t="shared" si="35"/>
        <v>0</v>
      </c>
      <c r="S242" s="27">
        <f t="shared" si="36"/>
        <v>0</v>
      </c>
      <c r="T242" s="27">
        <f t="shared" si="37"/>
        <v>0</v>
      </c>
      <c r="U242" s="27">
        <f t="shared" si="38"/>
        <v>0</v>
      </c>
    </row>
    <row r="243" spans="1:21" x14ac:dyDescent="0.25">
      <c r="A243" s="2"/>
      <c r="B243" s="2"/>
      <c r="C243" s="2"/>
      <c r="D243" s="2"/>
      <c r="E243" s="30"/>
      <c r="F243" s="45">
        <f t="shared" si="39"/>
        <v>0</v>
      </c>
      <c r="G243" s="40"/>
      <c r="H243" s="40"/>
      <c r="I243" s="40"/>
      <c r="J243" s="40"/>
      <c r="K243" s="40"/>
      <c r="L243" s="40"/>
      <c r="N243" s="38">
        <f t="shared" si="40"/>
        <v>0</v>
      </c>
      <c r="O243" s="27">
        <f t="shared" si="41"/>
        <v>0</v>
      </c>
      <c r="P243" s="27">
        <f t="shared" si="33"/>
        <v>0</v>
      </c>
      <c r="Q243" s="27">
        <f t="shared" si="34"/>
        <v>0</v>
      </c>
      <c r="R243" s="27">
        <f t="shared" si="35"/>
        <v>0</v>
      </c>
      <c r="S243" s="27">
        <f t="shared" si="36"/>
        <v>0</v>
      </c>
      <c r="T243" s="27">
        <f t="shared" si="37"/>
        <v>0</v>
      </c>
      <c r="U243" s="27">
        <f t="shared" si="38"/>
        <v>0</v>
      </c>
    </row>
    <row r="244" spans="1:21" x14ac:dyDescent="0.25">
      <c r="A244" s="2"/>
      <c r="B244" s="2"/>
      <c r="C244" s="2"/>
      <c r="D244" s="2"/>
      <c r="E244" s="30"/>
      <c r="F244" s="45">
        <f t="shared" si="39"/>
        <v>0</v>
      </c>
      <c r="G244" s="40"/>
      <c r="H244" s="40"/>
      <c r="I244" s="40"/>
      <c r="J244" s="40"/>
      <c r="K244" s="40"/>
      <c r="L244" s="40"/>
      <c r="N244" s="38">
        <f t="shared" si="40"/>
        <v>0</v>
      </c>
      <c r="O244" s="27">
        <f t="shared" si="41"/>
        <v>0</v>
      </c>
      <c r="P244" s="27">
        <f t="shared" si="33"/>
        <v>0</v>
      </c>
      <c r="Q244" s="27">
        <f t="shared" si="34"/>
        <v>0</v>
      </c>
      <c r="R244" s="27">
        <f t="shared" si="35"/>
        <v>0</v>
      </c>
      <c r="S244" s="27">
        <f t="shared" si="36"/>
        <v>0</v>
      </c>
      <c r="T244" s="27">
        <f t="shared" si="37"/>
        <v>0</v>
      </c>
      <c r="U244" s="27">
        <f t="shared" si="38"/>
        <v>0</v>
      </c>
    </row>
    <row r="245" spans="1:21" x14ac:dyDescent="0.25">
      <c r="A245" s="2"/>
      <c r="B245" s="2"/>
      <c r="C245" s="2"/>
      <c r="D245" s="2"/>
      <c r="E245" s="30"/>
      <c r="F245" s="45">
        <f t="shared" si="39"/>
        <v>0</v>
      </c>
      <c r="G245" s="40"/>
      <c r="H245" s="40"/>
      <c r="I245" s="40"/>
      <c r="J245" s="40"/>
      <c r="K245" s="40"/>
      <c r="L245" s="40"/>
      <c r="N245" s="38">
        <f t="shared" si="40"/>
        <v>0</v>
      </c>
      <c r="O245" s="27">
        <f t="shared" si="41"/>
        <v>0</v>
      </c>
      <c r="P245" s="27">
        <f t="shared" si="33"/>
        <v>0</v>
      </c>
      <c r="Q245" s="27">
        <f t="shared" si="34"/>
        <v>0</v>
      </c>
      <c r="R245" s="27">
        <f t="shared" si="35"/>
        <v>0</v>
      </c>
      <c r="S245" s="27">
        <f t="shared" si="36"/>
        <v>0</v>
      </c>
      <c r="T245" s="27">
        <f t="shared" si="37"/>
        <v>0</v>
      </c>
      <c r="U245" s="27">
        <f t="shared" si="38"/>
        <v>0</v>
      </c>
    </row>
    <row r="246" spans="1:21" x14ac:dyDescent="0.25">
      <c r="A246" s="2"/>
      <c r="B246" s="2"/>
      <c r="C246" s="2"/>
      <c r="D246" s="2"/>
      <c r="E246" s="30"/>
      <c r="F246" s="45">
        <f t="shared" si="39"/>
        <v>0</v>
      </c>
      <c r="G246" s="40"/>
      <c r="H246" s="40"/>
      <c r="I246" s="40"/>
      <c r="J246" s="40"/>
      <c r="K246" s="40"/>
      <c r="L246" s="40"/>
      <c r="N246" s="38">
        <f t="shared" si="40"/>
        <v>0</v>
      </c>
      <c r="O246" s="27">
        <f t="shared" si="41"/>
        <v>0</v>
      </c>
      <c r="P246" s="27">
        <f t="shared" si="33"/>
        <v>0</v>
      </c>
      <c r="Q246" s="27">
        <f t="shared" si="34"/>
        <v>0</v>
      </c>
      <c r="R246" s="27">
        <f t="shared" si="35"/>
        <v>0</v>
      </c>
      <c r="S246" s="27">
        <f t="shared" si="36"/>
        <v>0</v>
      </c>
      <c r="T246" s="27">
        <f t="shared" si="37"/>
        <v>0</v>
      </c>
      <c r="U246" s="27">
        <f t="shared" si="38"/>
        <v>0</v>
      </c>
    </row>
    <row r="247" spans="1:21" x14ac:dyDescent="0.25">
      <c r="A247" s="2"/>
      <c r="B247" s="2"/>
      <c r="C247" s="2"/>
      <c r="D247" s="2"/>
      <c r="E247" s="30"/>
      <c r="F247" s="45">
        <f t="shared" si="39"/>
        <v>0</v>
      </c>
      <c r="G247" s="40"/>
      <c r="H247" s="40"/>
      <c r="I247" s="40"/>
      <c r="J247" s="40"/>
      <c r="K247" s="40"/>
      <c r="L247" s="40"/>
      <c r="N247" s="38">
        <f t="shared" si="40"/>
        <v>0</v>
      </c>
      <c r="O247" s="27">
        <f t="shared" si="41"/>
        <v>0</v>
      </c>
      <c r="P247" s="27">
        <f t="shared" si="33"/>
        <v>0</v>
      </c>
      <c r="Q247" s="27">
        <f t="shared" si="34"/>
        <v>0</v>
      </c>
      <c r="R247" s="27">
        <f t="shared" si="35"/>
        <v>0</v>
      </c>
      <c r="S247" s="27">
        <f t="shared" si="36"/>
        <v>0</v>
      </c>
      <c r="T247" s="27">
        <f t="shared" si="37"/>
        <v>0</v>
      </c>
      <c r="U247" s="27">
        <f t="shared" si="38"/>
        <v>0</v>
      </c>
    </row>
    <row r="248" spans="1:21" x14ac:dyDescent="0.25">
      <c r="A248" s="2"/>
      <c r="B248" s="2"/>
      <c r="C248" s="2"/>
      <c r="D248" s="2"/>
      <c r="E248" s="30"/>
      <c r="F248" s="45">
        <f t="shared" si="39"/>
        <v>0</v>
      </c>
      <c r="G248" s="40"/>
      <c r="H248" s="40"/>
      <c r="I248" s="40"/>
      <c r="J248" s="40"/>
      <c r="K248" s="40"/>
      <c r="L248" s="40"/>
      <c r="N248" s="38">
        <f t="shared" si="40"/>
        <v>0</v>
      </c>
      <c r="O248" s="27">
        <f t="shared" si="41"/>
        <v>0</v>
      </c>
      <c r="P248" s="27">
        <f t="shared" si="33"/>
        <v>0</v>
      </c>
      <c r="Q248" s="27">
        <f t="shared" si="34"/>
        <v>0</v>
      </c>
      <c r="R248" s="27">
        <f t="shared" si="35"/>
        <v>0</v>
      </c>
      <c r="S248" s="27">
        <f t="shared" si="36"/>
        <v>0</v>
      </c>
      <c r="T248" s="27">
        <f t="shared" si="37"/>
        <v>0</v>
      </c>
      <c r="U248" s="27">
        <f t="shared" si="38"/>
        <v>0</v>
      </c>
    </row>
    <row r="249" spans="1:21" x14ac:dyDescent="0.25">
      <c r="A249" s="2"/>
      <c r="B249" s="2"/>
      <c r="C249" s="2"/>
      <c r="D249" s="2"/>
      <c r="E249" s="30"/>
      <c r="F249" s="45">
        <f t="shared" si="39"/>
        <v>0</v>
      </c>
      <c r="G249" s="40"/>
      <c r="H249" s="40"/>
      <c r="I249" s="40"/>
      <c r="J249" s="40"/>
      <c r="K249" s="40"/>
      <c r="L249" s="40"/>
      <c r="N249" s="38">
        <f t="shared" si="40"/>
        <v>0</v>
      </c>
      <c r="O249" s="27">
        <f t="shared" si="41"/>
        <v>0</v>
      </c>
      <c r="P249" s="27">
        <f t="shared" si="33"/>
        <v>0</v>
      </c>
      <c r="Q249" s="27">
        <f t="shared" si="34"/>
        <v>0</v>
      </c>
      <c r="R249" s="27">
        <f t="shared" si="35"/>
        <v>0</v>
      </c>
      <c r="S249" s="27">
        <f t="shared" si="36"/>
        <v>0</v>
      </c>
      <c r="T249" s="27">
        <f t="shared" si="37"/>
        <v>0</v>
      </c>
      <c r="U249" s="27">
        <f t="shared" si="38"/>
        <v>0</v>
      </c>
    </row>
    <row r="250" spans="1:21" x14ac:dyDescent="0.25">
      <c r="A250" s="2"/>
      <c r="B250" s="2"/>
      <c r="C250" s="2"/>
      <c r="D250" s="2"/>
      <c r="E250" s="30"/>
      <c r="F250" s="45">
        <f t="shared" si="39"/>
        <v>0</v>
      </c>
      <c r="G250" s="40"/>
      <c r="H250" s="40"/>
      <c r="I250" s="40"/>
      <c r="J250" s="40"/>
      <c r="K250" s="40"/>
      <c r="L250" s="40"/>
      <c r="N250" s="38">
        <f t="shared" si="40"/>
        <v>0</v>
      </c>
      <c r="O250" s="27">
        <f t="shared" si="41"/>
        <v>0</v>
      </c>
      <c r="P250" s="27">
        <f t="shared" si="33"/>
        <v>0</v>
      </c>
      <c r="Q250" s="27">
        <f t="shared" si="34"/>
        <v>0</v>
      </c>
      <c r="R250" s="27">
        <f t="shared" si="35"/>
        <v>0</v>
      </c>
      <c r="S250" s="27">
        <f t="shared" si="36"/>
        <v>0</v>
      </c>
      <c r="T250" s="27">
        <f t="shared" si="37"/>
        <v>0</v>
      </c>
      <c r="U250" s="27">
        <f t="shared" si="38"/>
        <v>0</v>
      </c>
    </row>
    <row r="251" spans="1:21" x14ac:dyDescent="0.25">
      <c r="A251" s="2"/>
      <c r="B251" s="2"/>
      <c r="C251" s="2"/>
      <c r="D251" s="2"/>
      <c r="E251" s="30"/>
      <c r="F251" s="45">
        <f t="shared" si="39"/>
        <v>0</v>
      </c>
      <c r="G251" s="40"/>
      <c r="H251" s="40"/>
      <c r="I251" s="40"/>
      <c r="J251" s="40"/>
      <c r="K251" s="40"/>
      <c r="L251" s="40"/>
      <c r="N251" s="38">
        <f t="shared" si="40"/>
        <v>0</v>
      </c>
      <c r="O251" s="27">
        <f t="shared" si="41"/>
        <v>0</v>
      </c>
      <c r="P251" s="27">
        <f t="shared" si="33"/>
        <v>0</v>
      </c>
      <c r="Q251" s="27">
        <f t="shared" si="34"/>
        <v>0</v>
      </c>
      <c r="R251" s="27">
        <f t="shared" si="35"/>
        <v>0</v>
      </c>
      <c r="S251" s="27">
        <f t="shared" si="36"/>
        <v>0</v>
      </c>
      <c r="T251" s="27">
        <f t="shared" si="37"/>
        <v>0</v>
      </c>
      <c r="U251" s="27">
        <f t="shared" si="38"/>
        <v>0</v>
      </c>
    </row>
    <row r="252" spans="1:21" x14ac:dyDescent="0.25">
      <c r="A252" s="2"/>
      <c r="B252" s="2"/>
      <c r="C252" s="2"/>
      <c r="D252" s="2"/>
      <c r="E252" s="30"/>
      <c r="F252" s="45">
        <f t="shared" si="39"/>
        <v>0</v>
      </c>
      <c r="G252" s="40"/>
      <c r="H252" s="40"/>
      <c r="I252" s="40"/>
      <c r="J252" s="40"/>
      <c r="K252" s="40"/>
      <c r="L252" s="40"/>
      <c r="N252" s="38">
        <f t="shared" si="40"/>
        <v>0</v>
      </c>
      <c r="O252" s="27">
        <f t="shared" si="41"/>
        <v>0</v>
      </c>
      <c r="P252" s="27">
        <f t="shared" si="33"/>
        <v>0</v>
      </c>
      <c r="Q252" s="27">
        <f t="shared" si="34"/>
        <v>0</v>
      </c>
      <c r="R252" s="27">
        <f t="shared" si="35"/>
        <v>0</v>
      </c>
      <c r="S252" s="27">
        <f t="shared" si="36"/>
        <v>0</v>
      </c>
      <c r="T252" s="27">
        <f t="shared" si="37"/>
        <v>0</v>
      </c>
      <c r="U252" s="27">
        <f t="shared" si="38"/>
        <v>0</v>
      </c>
    </row>
    <row r="253" spans="1:21" x14ac:dyDescent="0.25">
      <c r="A253" s="2"/>
      <c r="B253" s="2"/>
      <c r="C253" s="2"/>
      <c r="D253" s="2"/>
      <c r="E253" s="30"/>
      <c r="F253" s="45">
        <f t="shared" si="39"/>
        <v>0</v>
      </c>
      <c r="G253" s="40"/>
      <c r="H253" s="40"/>
      <c r="I253" s="40"/>
      <c r="J253" s="40"/>
      <c r="K253" s="40"/>
      <c r="L253" s="40"/>
      <c r="N253" s="38">
        <f t="shared" si="40"/>
        <v>0</v>
      </c>
      <c r="O253" s="27">
        <f t="shared" si="41"/>
        <v>0</v>
      </c>
      <c r="P253" s="27">
        <f t="shared" si="33"/>
        <v>0</v>
      </c>
      <c r="Q253" s="27">
        <f t="shared" si="34"/>
        <v>0</v>
      </c>
      <c r="R253" s="27">
        <f t="shared" si="35"/>
        <v>0</v>
      </c>
      <c r="S253" s="27">
        <f t="shared" si="36"/>
        <v>0</v>
      </c>
      <c r="T253" s="27">
        <f t="shared" si="37"/>
        <v>0</v>
      </c>
      <c r="U253" s="27">
        <f t="shared" si="38"/>
        <v>0</v>
      </c>
    </row>
    <row r="254" spans="1:21" x14ac:dyDescent="0.25">
      <c r="A254" s="2"/>
      <c r="B254" s="2"/>
      <c r="C254" s="2"/>
      <c r="D254" s="2"/>
      <c r="E254" s="30"/>
      <c r="F254" s="45">
        <f t="shared" si="39"/>
        <v>0</v>
      </c>
      <c r="G254" s="40"/>
      <c r="H254" s="40"/>
      <c r="I254" s="40"/>
      <c r="J254" s="40"/>
      <c r="K254" s="40"/>
      <c r="L254" s="40"/>
      <c r="N254" s="38">
        <f t="shared" si="40"/>
        <v>0</v>
      </c>
      <c r="O254" s="27">
        <f t="shared" si="41"/>
        <v>0</v>
      </c>
      <c r="P254" s="27">
        <f t="shared" si="33"/>
        <v>0</v>
      </c>
      <c r="Q254" s="27">
        <f t="shared" si="34"/>
        <v>0</v>
      </c>
      <c r="R254" s="27">
        <f t="shared" si="35"/>
        <v>0</v>
      </c>
      <c r="S254" s="27">
        <f t="shared" si="36"/>
        <v>0</v>
      </c>
      <c r="T254" s="27">
        <f t="shared" si="37"/>
        <v>0</v>
      </c>
      <c r="U254" s="27">
        <f t="shared" si="38"/>
        <v>0</v>
      </c>
    </row>
    <row r="255" spans="1:21" x14ac:dyDescent="0.25">
      <c r="A255" s="2"/>
      <c r="B255" s="2"/>
      <c r="C255" s="2"/>
      <c r="D255" s="2"/>
      <c r="E255" s="30"/>
      <c r="F255" s="45">
        <f t="shared" si="39"/>
        <v>0</v>
      </c>
      <c r="G255" s="40"/>
      <c r="H255" s="40"/>
      <c r="I255" s="40"/>
      <c r="J255" s="40"/>
      <c r="K255" s="40"/>
      <c r="L255" s="40"/>
      <c r="N255" s="38">
        <f t="shared" si="40"/>
        <v>0</v>
      </c>
      <c r="O255" s="27">
        <f t="shared" si="41"/>
        <v>0</v>
      </c>
      <c r="P255" s="27">
        <f t="shared" si="33"/>
        <v>0</v>
      </c>
      <c r="Q255" s="27">
        <f t="shared" si="34"/>
        <v>0</v>
      </c>
      <c r="R255" s="27">
        <f t="shared" si="35"/>
        <v>0</v>
      </c>
      <c r="S255" s="27">
        <f t="shared" si="36"/>
        <v>0</v>
      </c>
      <c r="T255" s="27">
        <f t="shared" si="37"/>
        <v>0</v>
      </c>
      <c r="U255" s="27">
        <f t="shared" si="38"/>
        <v>0</v>
      </c>
    </row>
    <row r="256" spans="1:21" x14ac:dyDescent="0.25">
      <c r="A256" s="2"/>
      <c r="B256" s="2"/>
      <c r="C256" s="2"/>
      <c r="D256" s="2"/>
      <c r="E256" s="30"/>
      <c r="F256" s="45">
        <f t="shared" si="39"/>
        <v>0</v>
      </c>
      <c r="G256" s="40"/>
      <c r="H256" s="40"/>
      <c r="I256" s="40"/>
      <c r="J256" s="40"/>
      <c r="K256" s="40"/>
      <c r="L256" s="40"/>
      <c r="N256" s="38">
        <f t="shared" si="40"/>
        <v>0</v>
      </c>
      <c r="O256" s="27">
        <f t="shared" si="41"/>
        <v>0</v>
      </c>
      <c r="P256" s="27">
        <f t="shared" si="33"/>
        <v>0</v>
      </c>
      <c r="Q256" s="27">
        <f t="shared" si="34"/>
        <v>0</v>
      </c>
      <c r="R256" s="27">
        <f t="shared" si="35"/>
        <v>0</v>
      </c>
      <c r="S256" s="27">
        <f t="shared" si="36"/>
        <v>0</v>
      </c>
      <c r="T256" s="27">
        <f t="shared" si="37"/>
        <v>0</v>
      </c>
      <c r="U256" s="27">
        <f t="shared" si="38"/>
        <v>0</v>
      </c>
    </row>
    <row r="257" spans="1:21" x14ac:dyDescent="0.25">
      <c r="A257" s="2"/>
      <c r="B257" s="2"/>
      <c r="C257" s="2"/>
      <c r="D257" s="2"/>
      <c r="E257" s="30"/>
      <c r="F257" s="45">
        <f t="shared" si="39"/>
        <v>0</v>
      </c>
      <c r="G257" s="40"/>
      <c r="H257" s="40"/>
      <c r="I257" s="40"/>
      <c r="J257" s="40"/>
      <c r="K257" s="40"/>
      <c r="L257" s="40"/>
      <c r="N257" s="38">
        <f t="shared" si="40"/>
        <v>0</v>
      </c>
      <c r="O257" s="27">
        <f t="shared" si="41"/>
        <v>0</v>
      </c>
      <c r="P257" s="27">
        <f t="shared" si="33"/>
        <v>0</v>
      </c>
      <c r="Q257" s="27">
        <f t="shared" si="34"/>
        <v>0</v>
      </c>
      <c r="R257" s="27">
        <f t="shared" si="35"/>
        <v>0</v>
      </c>
      <c r="S257" s="27">
        <f t="shared" si="36"/>
        <v>0</v>
      </c>
      <c r="T257" s="27">
        <f t="shared" si="37"/>
        <v>0</v>
      </c>
      <c r="U257" s="27">
        <f t="shared" si="38"/>
        <v>0</v>
      </c>
    </row>
    <row r="258" spans="1:21" x14ac:dyDescent="0.25">
      <c r="A258" s="2"/>
      <c r="B258" s="2"/>
      <c r="C258" s="2"/>
      <c r="D258" s="2"/>
      <c r="E258" s="30"/>
      <c r="F258" s="45">
        <f t="shared" si="39"/>
        <v>0</v>
      </c>
      <c r="G258" s="40"/>
      <c r="H258" s="40"/>
      <c r="I258" s="40"/>
      <c r="J258" s="40"/>
      <c r="K258" s="40"/>
      <c r="L258" s="40"/>
      <c r="N258" s="38">
        <f t="shared" si="40"/>
        <v>0</v>
      </c>
      <c r="O258" s="27">
        <f t="shared" si="41"/>
        <v>0</v>
      </c>
      <c r="P258" s="27">
        <f t="shared" si="33"/>
        <v>0</v>
      </c>
      <c r="Q258" s="27">
        <f t="shared" si="34"/>
        <v>0</v>
      </c>
      <c r="R258" s="27">
        <f t="shared" si="35"/>
        <v>0</v>
      </c>
      <c r="S258" s="27">
        <f t="shared" si="36"/>
        <v>0</v>
      </c>
      <c r="T258" s="27">
        <f t="shared" si="37"/>
        <v>0</v>
      </c>
      <c r="U258" s="27">
        <f t="shared" si="38"/>
        <v>0</v>
      </c>
    </row>
    <row r="259" spans="1:21" x14ac:dyDescent="0.25">
      <c r="A259" s="2"/>
      <c r="B259" s="2"/>
      <c r="C259" s="2"/>
      <c r="D259" s="2"/>
      <c r="E259" s="30"/>
      <c r="F259" s="45">
        <f t="shared" si="39"/>
        <v>0</v>
      </c>
      <c r="G259" s="40"/>
      <c r="H259" s="40"/>
      <c r="I259" s="40"/>
      <c r="J259" s="40"/>
      <c r="K259" s="40"/>
      <c r="L259" s="40"/>
      <c r="N259" s="38">
        <f t="shared" si="40"/>
        <v>0</v>
      </c>
      <c r="O259" s="27">
        <f t="shared" si="41"/>
        <v>0</v>
      </c>
      <c r="P259" s="27">
        <f t="shared" si="33"/>
        <v>0</v>
      </c>
      <c r="Q259" s="27">
        <f t="shared" si="34"/>
        <v>0</v>
      </c>
      <c r="R259" s="27">
        <f t="shared" si="35"/>
        <v>0</v>
      </c>
      <c r="S259" s="27">
        <f t="shared" si="36"/>
        <v>0</v>
      </c>
      <c r="T259" s="27">
        <f t="shared" si="37"/>
        <v>0</v>
      </c>
      <c r="U259" s="27">
        <f t="shared" si="38"/>
        <v>0</v>
      </c>
    </row>
    <row r="260" spans="1:21" x14ac:dyDescent="0.25">
      <c r="A260" s="2"/>
      <c r="B260" s="2"/>
      <c r="C260" s="2"/>
      <c r="D260" s="2"/>
      <c r="E260" s="30"/>
      <c r="F260" s="45">
        <f t="shared" si="39"/>
        <v>0</v>
      </c>
      <c r="G260" s="40"/>
      <c r="H260" s="40"/>
      <c r="I260" s="40"/>
      <c r="J260" s="40"/>
      <c r="K260" s="40"/>
      <c r="L260" s="40"/>
      <c r="N260" s="38">
        <f t="shared" si="40"/>
        <v>0</v>
      </c>
      <c r="O260" s="27">
        <f t="shared" si="41"/>
        <v>0</v>
      </c>
      <c r="P260" s="27">
        <f t="shared" si="33"/>
        <v>0</v>
      </c>
      <c r="Q260" s="27">
        <f t="shared" si="34"/>
        <v>0</v>
      </c>
      <c r="R260" s="27">
        <f t="shared" si="35"/>
        <v>0</v>
      </c>
      <c r="S260" s="27">
        <f t="shared" si="36"/>
        <v>0</v>
      </c>
      <c r="T260" s="27">
        <f t="shared" si="37"/>
        <v>0</v>
      </c>
      <c r="U260" s="27">
        <f t="shared" si="38"/>
        <v>0</v>
      </c>
    </row>
    <row r="261" spans="1:21" x14ac:dyDescent="0.25">
      <c r="A261" s="2"/>
      <c r="B261" s="2"/>
      <c r="C261" s="2"/>
      <c r="D261" s="2"/>
      <c r="E261" s="30"/>
      <c r="F261" s="45">
        <f t="shared" si="39"/>
        <v>0</v>
      </c>
      <c r="G261" s="40"/>
      <c r="H261" s="40"/>
      <c r="I261" s="40"/>
      <c r="J261" s="40"/>
      <c r="K261" s="40"/>
      <c r="L261" s="40"/>
      <c r="N261" s="38">
        <f t="shared" si="40"/>
        <v>0</v>
      </c>
      <c r="O261" s="27">
        <f t="shared" si="41"/>
        <v>0</v>
      </c>
      <c r="P261" s="27">
        <f t="shared" si="33"/>
        <v>0</v>
      </c>
      <c r="Q261" s="27">
        <f t="shared" si="34"/>
        <v>0</v>
      </c>
      <c r="R261" s="27">
        <f t="shared" si="35"/>
        <v>0</v>
      </c>
      <c r="S261" s="27">
        <f t="shared" si="36"/>
        <v>0</v>
      </c>
      <c r="T261" s="27">
        <f t="shared" si="37"/>
        <v>0</v>
      </c>
      <c r="U261" s="27">
        <f t="shared" si="38"/>
        <v>0</v>
      </c>
    </row>
    <row r="262" spans="1:21" x14ac:dyDescent="0.25">
      <c r="A262" s="2"/>
      <c r="B262" s="2"/>
      <c r="C262" s="2"/>
      <c r="D262" s="2"/>
      <c r="E262" s="30"/>
      <c r="F262" s="45">
        <f t="shared" si="39"/>
        <v>0</v>
      </c>
      <c r="G262" s="40"/>
      <c r="H262" s="40"/>
      <c r="I262" s="40"/>
      <c r="J262" s="40"/>
      <c r="K262" s="40"/>
      <c r="L262" s="40"/>
      <c r="N262" s="38">
        <f t="shared" si="40"/>
        <v>0</v>
      </c>
      <c r="O262" s="27">
        <f t="shared" si="41"/>
        <v>0</v>
      </c>
      <c r="P262" s="27">
        <f t="shared" ref="P262:P304" si="42">ROUND((G262/$P$1),0)</f>
        <v>0</v>
      </c>
      <c r="Q262" s="27">
        <f t="shared" ref="Q262:Q304" si="43">ROUND((H262/$P$1),0)</f>
        <v>0</v>
      </c>
      <c r="R262" s="27">
        <f t="shared" ref="R262:R304" si="44">ROUND((I262/$P$1),0)</f>
        <v>0</v>
      </c>
      <c r="S262" s="27">
        <f t="shared" ref="S262:S304" si="45">ROUND((J262/$P$1),0)</f>
        <v>0</v>
      </c>
      <c r="T262" s="27">
        <f t="shared" ref="T262:T304" si="46">ROUND((K262/$P$1),0)</f>
        <v>0</v>
      </c>
      <c r="U262" s="27">
        <f t="shared" ref="U262:U304" si="47">ROUND((L262/$P$1),0)</f>
        <v>0</v>
      </c>
    </row>
    <row r="263" spans="1:21" x14ac:dyDescent="0.25">
      <c r="A263" s="2"/>
      <c r="B263" s="2"/>
      <c r="C263" s="2"/>
      <c r="D263" s="2"/>
      <c r="E263" s="30"/>
      <c r="F263" s="45">
        <f t="shared" si="39"/>
        <v>0</v>
      </c>
      <c r="G263" s="40"/>
      <c r="H263" s="40"/>
      <c r="I263" s="40"/>
      <c r="J263" s="40"/>
      <c r="K263" s="40"/>
      <c r="L263" s="40"/>
      <c r="N263" s="38">
        <f t="shared" si="40"/>
        <v>0</v>
      </c>
      <c r="O263" s="27">
        <f t="shared" si="41"/>
        <v>0</v>
      </c>
      <c r="P263" s="27">
        <f t="shared" si="42"/>
        <v>0</v>
      </c>
      <c r="Q263" s="27">
        <f t="shared" si="43"/>
        <v>0</v>
      </c>
      <c r="R263" s="27">
        <f t="shared" si="44"/>
        <v>0</v>
      </c>
      <c r="S263" s="27">
        <f t="shared" si="45"/>
        <v>0</v>
      </c>
      <c r="T263" s="27">
        <f t="shared" si="46"/>
        <v>0</v>
      </c>
      <c r="U263" s="27">
        <f t="shared" si="47"/>
        <v>0</v>
      </c>
    </row>
    <row r="264" spans="1:21" x14ac:dyDescent="0.25">
      <c r="A264" s="2"/>
      <c r="B264" s="2"/>
      <c r="C264" s="2"/>
      <c r="D264" s="2"/>
      <c r="E264" s="30"/>
      <c r="F264" s="45">
        <f t="shared" si="39"/>
        <v>0</v>
      </c>
      <c r="G264" s="40"/>
      <c r="H264" s="40"/>
      <c r="I264" s="40"/>
      <c r="J264" s="40"/>
      <c r="K264" s="40"/>
      <c r="L264" s="40"/>
      <c r="N264" s="38">
        <f t="shared" si="40"/>
        <v>0</v>
      </c>
      <c r="O264" s="27">
        <f t="shared" si="41"/>
        <v>0</v>
      </c>
      <c r="P264" s="27">
        <f t="shared" si="42"/>
        <v>0</v>
      </c>
      <c r="Q264" s="27">
        <f t="shared" si="43"/>
        <v>0</v>
      </c>
      <c r="R264" s="27">
        <f t="shared" si="44"/>
        <v>0</v>
      </c>
      <c r="S264" s="27">
        <f t="shared" si="45"/>
        <v>0</v>
      </c>
      <c r="T264" s="27">
        <f t="shared" si="46"/>
        <v>0</v>
      </c>
      <c r="U264" s="27">
        <f t="shared" si="47"/>
        <v>0</v>
      </c>
    </row>
    <row r="265" spans="1:21" x14ac:dyDescent="0.25">
      <c r="A265" s="2"/>
      <c r="B265" s="2"/>
      <c r="C265" s="2"/>
      <c r="D265" s="2"/>
      <c r="E265" s="30"/>
      <c r="F265" s="45">
        <f t="shared" si="39"/>
        <v>0</v>
      </c>
      <c r="G265" s="40"/>
      <c r="H265" s="40"/>
      <c r="I265" s="40"/>
      <c r="J265" s="40"/>
      <c r="K265" s="40"/>
      <c r="L265" s="40"/>
      <c r="N265" s="38">
        <f t="shared" si="40"/>
        <v>0</v>
      </c>
      <c r="O265" s="27">
        <f t="shared" si="41"/>
        <v>0</v>
      </c>
      <c r="P265" s="27">
        <f t="shared" si="42"/>
        <v>0</v>
      </c>
      <c r="Q265" s="27">
        <f t="shared" si="43"/>
        <v>0</v>
      </c>
      <c r="R265" s="27">
        <f t="shared" si="44"/>
        <v>0</v>
      </c>
      <c r="S265" s="27">
        <f t="shared" si="45"/>
        <v>0</v>
      </c>
      <c r="T265" s="27">
        <f t="shared" si="46"/>
        <v>0</v>
      </c>
      <c r="U265" s="27">
        <f t="shared" si="47"/>
        <v>0</v>
      </c>
    </row>
    <row r="266" spans="1:21" x14ac:dyDescent="0.25">
      <c r="A266" s="2"/>
      <c r="B266" s="2"/>
      <c r="C266" s="2"/>
      <c r="D266" s="2"/>
      <c r="E266" s="30"/>
      <c r="F266" s="45">
        <f t="shared" si="39"/>
        <v>0</v>
      </c>
      <c r="G266" s="40"/>
      <c r="H266" s="40"/>
      <c r="I266" s="40"/>
      <c r="J266" s="40"/>
      <c r="K266" s="40"/>
      <c r="L266" s="40"/>
      <c r="N266" s="38">
        <f t="shared" si="40"/>
        <v>0</v>
      </c>
      <c r="O266" s="27">
        <f t="shared" si="41"/>
        <v>0</v>
      </c>
      <c r="P266" s="27">
        <f t="shared" si="42"/>
        <v>0</v>
      </c>
      <c r="Q266" s="27">
        <f t="shared" si="43"/>
        <v>0</v>
      </c>
      <c r="R266" s="27">
        <f t="shared" si="44"/>
        <v>0</v>
      </c>
      <c r="S266" s="27">
        <f t="shared" si="45"/>
        <v>0</v>
      </c>
      <c r="T266" s="27">
        <f t="shared" si="46"/>
        <v>0</v>
      </c>
      <c r="U266" s="27">
        <f t="shared" si="47"/>
        <v>0</v>
      </c>
    </row>
    <row r="267" spans="1:21" x14ac:dyDescent="0.25">
      <c r="A267" s="2"/>
      <c r="B267" s="2"/>
      <c r="C267" s="2"/>
      <c r="D267" s="2"/>
      <c r="E267" s="30"/>
      <c r="F267" s="45">
        <f t="shared" si="39"/>
        <v>0</v>
      </c>
      <c r="G267" s="40"/>
      <c r="H267" s="40"/>
      <c r="I267" s="40"/>
      <c r="J267" s="40"/>
      <c r="K267" s="40"/>
      <c r="L267" s="40"/>
      <c r="N267" s="38">
        <f t="shared" si="40"/>
        <v>0</v>
      </c>
      <c r="O267" s="27">
        <f t="shared" si="41"/>
        <v>0</v>
      </c>
      <c r="P267" s="27">
        <f t="shared" si="42"/>
        <v>0</v>
      </c>
      <c r="Q267" s="27">
        <f t="shared" si="43"/>
        <v>0</v>
      </c>
      <c r="R267" s="27">
        <f t="shared" si="44"/>
        <v>0</v>
      </c>
      <c r="S267" s="27">
        <f t="shared" si="45"/>
        <v>0</v>
      </c>
      <c r="T267" s="27">
        <f t="shared" si="46"/>
        <v>0</v>
      </c>
      <c r="U267" s="27">
        <f t="shared" si="47"/>
        <v>0</v>
      </c>
    </row>
    <row r="268" spans="1:21" x14ac:dyDescent="0.25">
      <c r="A268" s="2"/>
      <c r="B268" s="2"/>
      <c r="C268" s="2"/>
      <c r="D268" s="2"/>
      <c r="E268" s="30"/>
      <c r="F268" s="45">
        <f t="shared" si="39"/>
        <v>0</v>
      </c>
      <c r="G268" s="40"/>
      <c r="H268" s="40"/>
      <c r="I268" s="40"/>
      <c r="J268" s="40"/>
      <c r="K268" s="40"/>
      <c r="L268" s="40"/>
      <c r="N268" s="38">
        <f t="shared" si="40"/>
        <v>0</v>
      </c>
      <c r="O268" s="27">
        <f t="shared" si="41"/>
        <v>0</v>
      </c>
      <c r="P268" s="27">
        <f t="shared" si="42"/>
        <v>0</v>
      </c>
      <c r="Q268" s="27">
        <f t="shared" si="43"/>
        <v>0</v>
      </c>
      <c r="R268" s="27">
        <f t="shared" si="44"/>
        <v>0</v>
      </c>
      <c r="S268" s="27">
        <f t="shared" si="45"/>
        <v>0</v>
      </c>
      <c r="T268" s="27">
        <f t="shared" si="46"/>
        <v>0</v>
      </c>
      <c r="U268" s="27">
        <f t="shared" si="47"/>
        <v>0</v>
      </c>
    </row>
    <row r="269" spans="1:21" x14ac:dyDescent="0.25">
      <c r="A269" s="2"/>
      <c r="B269" s="2"/>
      <c r="C269" s="2"/>
      <c r="D269" s="2"/>
      <c r="E269" s="30"/>
      <c r="F269" s="45">
        <f t="shared" si="39"/>
        <v>0</v>
      </c>
      <c r="G269" s="40"/>
      <c r="H269" s="40"/>
      <c r="I269" s="40"/>
      <c r="J269" s="40"/>
      <c r="K269" s="40"/>
      <c r="L269" s="40"/>
      <c r="N269" s="38">
        <f t="shared" si="40"/>
        <v>0</v>
      </c>
      <c r="O269" s="27">
        <f t="shared" si="41"/>
        <v>0</v>
      </c>
      <c r="P269" s="27">
        <f t="shared" si="42"/>
        <v>0</v>
      </c>
      <c r="Q269" s="27">
        <f t="shared" si="43"/>
        <v>0</v>
      </c>
      <c r="R269" s="27">
        <f t="shared" si="44"/>
        <v>0</v>
      </c>
      <c r="S269" s="27">
        <f t="shared" si="45"/>
        <v>0</v>
      </c>
      <c r="T269" s="27">
        <f t="shared" si="46"/>
        <v>0</v>
      </c>
      <c r="U269" s="27">
        <f t="shared" si="47"/>
        <v>0</v>
      </c>
    </row>
    <row r="270" spans="1:21" x14ac:dyDescent="0.25">
      <c r="A270" s="2"/>
      <c r="B270" s="2"/>
      <c r="C270" s="2"/>
      <c r="D270" s="2"/>
      <c r="E270" s="30"/>
      <c r="F270" s="45">
        <f t="shared" si="39"/>
        <v>0</v>
      </c>
      <c r="G270" s="40"/>
      <c r="H270" s="40"/>
      <c r="I270" s="40"/>
      <c r="J270" s="40"/>
      <c r="K270" s="40"/>
      <c r="L270" s="40"/>
      <c r="N270" s="38">
        <f t="shared" si="40"/>
        <v>0</v>
      </c>
      <c r="O270" s="27">
        <f t="shared" si="41"/>
        <v>0</v>
      </c>
      <c r="P270" s="27">
        <f t="shared" si="42"/>
        <v>0</v>
      </c>
      <c r="Q270" s="27">
        <f t="shared" si="43"/>
        <v>0</v>
      </c>
      <c r="R270" s="27">
        <f t="shared" si="44"/>
        <v>0</v>
      </c>
      <c r="S270" s="27">
        <f t="shared" si="45"/>
        <v>0</v>
      </c>
      <c r="T270" s="27">
        <f t="shared" si="46"/>
        <v>0</v>
      </c>
      <c r="U270" s="27">
        <f t="shared" si="47"/>
        <v>0</v>
      </c>
    </row>
    <row r="271" spans="1:21" x14ac:dyDescent="0.25">
      <c r="A271" s="2"/>
      <c r="B271" s="2"/>
      <c r="C271" s="2"/>
      <c r="D271" s="2"/>
      <c r="E271" s="30"/>
      <c r="F271" s="45">
        <f t="shared" ref="F271:F303" si="48">SUM(G271:L271)</f>
        <v>0</v>
      </c>
      <c r="G271" s="40"/>
      <c r="H271" s="40"/>
      <c r="I271" s="40"/>
      <c r="J271" s="40"/>
      <c r="K271" s="40"/>
      <c r="L271" s="40"/>
      <c r="N271" s="38">
        <f t="shared" ref="N271:N302" si="49">IF(C271="",0,1)</f>
        <v>0</v>
      </c>
      <c r="O271" s="27">
        <f t="shared" ref="O271:O302" si="50">SUM(P271:U271)</f>
        <v>0</v>
      </c>
      <c r="P271" s="27">
        <f t="shared" si="42"/>
        <v>0</v>
      </c>
      <c r="Q271" s="27">
        <f t="shared" si="43"/>
        <v>0</v>
      </c>
      <c r="R271" s="27">
        <f t="shared" si="44"/>
        <v>0</v>
      </c>
      <c r="S271" s="27">
        <f t="shared" si="45"/>
        <v>0</v>
      </c>
      <c r="T271" s="27">
        <f t="shared" si="46"/>
        <v>0</v>
      </c>
      <c r="U271" s="27">
        <f t="shared" si="47"/>
        <v>0</v>
      </c>
    </row>
    <row r="272" spans="1:21" x14ac:dyDescent="0.25">
      <c r="A272" s="2"/>
      <c r="B272" s="2"/>
      <c r="C272" s="2"/>
      <c r="D272" s="2"/>
      <c r="E272" s="30"/>
      <c r="F272" s="45">
        <f t="shared" si="48"/>
        <v>0</v>
      </c>
      <c r="G272" s="40"/>
      <c r="H272" s="40"/>
      <c r="I272" s="40"/>
      <c r="J272" s="40"/>
      <c r="K272" s="40"/>
      <c r="L272" s="40"/>
      <c r="N272" s="38">
        <f t="shared" si="49"/>
        <v>0</v>
      </c>
      <c r="O272" s="27">
        <f t="shared" si="50"/>
        <v>0</v>
      </c>
      <c r="P272" s="27">
        <f t="shared" si="42"/>
        <v>0</v>
      </c>
      <c r="Q272" s="27">
        <f t="shared" si="43"/>
        <v>0</v>
      </c>
      <c r="R272" s="27">
        <f t="shared" si="44"/>
        <v>0</v>
      </c>
      <c r="S272" s="27">
        <f t="shared" si="45"/>
        <v>0</v>
      </c>
      <c r="T272" s="27">
        <f t="shared" si="46"/>
        <v>0</v>
      </c>
      <c r="U272" s="27">
        <f t="shared" si="47"/>
        <v>0</v>
      </c>
    </row>
    <row r="273" spans="1:21" x14ac:dyDescent="0.25">
      <c r="A273" s="2"/>
      <c r="B273" s="2"/>
      <c r="C273" s="2"/>
      <c r="D273" s="2"/>
      <c r="E273" s="30"/>
      <c r="F273" s="45">
        <f t="shared" si="48"/>
        <v>0</v>
      </c>
      <c r="G273" s="40"/>
      <c r="H273" s="40"/>
      <c r="I273" s="40"/>
      <c r="J273" s="40"/>
      <c r="K273" s="40"/>
      <c r="L273" s="40"/>
      <c r="N273" s="38">
        <f t="shared" si="49"/>
        <v>0</v>
      </c>
      <c r="O273" s="27">
        <f t="shared" si="50"/>
        <v>0</v>
      </c>
      <c r="P273" s="27">
        <f t="shared" si="42"/>
        <v>0</v>
      </c>
      <c r="Q273" s="27">
        <f t="shared" si="43"/>
        <v>0</v>
      </c>
      <c r="R273" s="27">
        <f t="shared" si="44"/>
        <v>0</v>
      </c>
      <c r="S273" s="27">
        <f t="shared" si="45"/>
        <v>0</v>
      </c>
      <c r="T273" s="27">
        <f t="shared" si="46"/>
        <v>0</v>
      </c>
      <c r="U273" s="27">
        <f t="shared" si="47"/>
        <v>0</v>
      </c>
    </row>
    <row r="274" spans="1:21" x14ac:dyDescent="0.25">
      <c r="A274" s="2"/>
      <c r="B274" s="2"/>
      <c r="C274" s="2"/>
      <c r="D274" s="2"/>
      <c r="E274" s="30"/>
      <c r="F274" s="45">
        <f t="shared" si="48"/>
        <v>0</v>
      </c>
      <c r="G274" s="40"/>
      <c r="H274" s="40"/>
      <c r="I274" s="40"/>
      <c r="J274" s="40"/>
      <c r="K274" s="40"/>
      <c r="L274" s="40"/>
      <c r="N274" s="38">
        <f t="shared" si="49"/>
        <v>0</v>
      </c>
      <c r="O274" s="27">
        <f t="shared" si="50"/>
        <v>0</v>
      </c>
      <c r="P274" s="27">
        <f t="shared" si="42"/>
        <v>0</v>
      </c>
      <c r="Q274" s="27">
        <f t="shared" si="43"/>
        <v>0</v>
      </c>
      <c r="R274" s="27">
        <f t="shared" si="44"/>
        <v>0</v>
      </c>
      <c r="S274" s="27">
        <f t="shared" si="45"/>
        <v>0</v>
      </c>
      <c r="T274" s="27">
        <f t="shared" si="46"/>
        <v>0</v>
      </c>
      <c r="U274" s="27">
        <f t="shared" si="47"/>
        <v>0</v>
      </c>
    </row>
    <row r="275" spans="1:21" x14ac:dyDescent="0.25">
      <c r="A275" s="2"/>
      <c r="B275" s="2"/>
      <c r="C275" s="2"/>
      <c r="D275" s="2"/>
      <c r="E275" s="30"/>
      <c r="F275" s="45">
        <f t="shared" si="48"/>
        <v>0</v>
      </c>
      <c r="G275" s="40"/>
      <c r="H275" s="40"/>
      <c r="I275" s="40"/>
      <c r="J275" s="40"/>
      <c r="K275" s="40"/>
      <c r="L275" s="40"/>
      <c r="N275" s="38">
        <f t="shared" si="49"/>
        <v>0</v>
      </c>
      <c r="O275" s="27">
        <f t="shared" si="50"/>
        <v>0</v>
      </c>
      <c r="P275" s="27">
        <f t="shared" si="42"/>
        <v>0</v>
      </c>
      <c r="Q275" s="27">
        <f t="shared" si="43"/>
        <v>0</v>
      </c>
      <c r="R275" s="27">
        <f t="shared" si="44"/>
        <v>0</v>
      </c>
      <c r="S275" s="27">
        <f t="shared" si="45"/>
        <v>0</v>
      </c>
      <c r="T275" s="27">
        <f t="shared" si="46"/>
        <v>0</v>
      </c>
      <c r="U275" s="27">
        <f t="shared" si="47"/>
        <v>0</v>
      </c>
    </row>
    <row r="276" spans="1:21" x14ac:dyDescent="0.25">
      <c r="A276" s="2"/>
      <c r="B276" s="2"/>
      <c r="C276" s="2"/>
      <c r="D276" s="2"/>
      <c r="E276" s="30"/>
      <c r="F276" s="45">
        <f t="shared" si="48"/>
        <v>0</v>
      </c>
      <c r="G276" s="40"/>
      <c r="H276" s="40"/>
      <c r="I276" s="40"/>
      <c r="J276" s="40"/>
      <c r="K276" s="40"/>
      <c r="L276" s="40"/>
      <c r="N276" s="38">
        <f t="shared" si="49"/>
        <v>0</v>
      </c>
      <c r="O276" s="27">
        <f t="shared" si="50"/>
        <v>0</v>
      </c>
      <c r="P276" s="27">
        <f t="shared" si="42"/>
        <v>0</v>
      </c>
      <c r="Q276" s="27">
        <f t="shared" si="43"/>
        <v>0</v>
      </c>
      <c r="R276" s="27">
        <f t="shared" si="44"/>
        <v>0</v>
      </c>
      <c r="S276" s="27">
        <f t="shared" si="45"/>
        <v>0</v>
      </c>
      <c r="T276" s="27">
        <f t="shared" si="46"/>
        <v>0</v>
      </c>
      <c r="U276" s="27">
        <f t="shared" si="47"/>
        <v>0</v>
      </c>
    </row>
    <row r="277" spans="1:21" x14ac:dyDescent="0.25">
      <c r="A277" s="2"/>
      <c r="B277" s="2"/>
      <c r="C277" s="2"/>
      <c r="D277" s="2"/>
      <c r="E277" s="30"/>
      <c r="F277" s="45">
        <f t="shared" si="48"/>
        <v>0</v>
      </c>
      <c r="G277" s="40"/>
      <c r="H277" s="40"/>
      <c r="I277" s="40"/>
      <c r="J277" s="40"/>
      <c r="K277" s="40"/>
      <c r="L277" s="40"/>
      <c r="N277" s="38">
        <f t="shared" si="49"/>
        <v>0</v>
      </c>
      <c r="O277" s="27">
        <f t="shared" si="50"/>
        <v>0</v>
      </c>
      <c r="P277" s="27">
        <f t="shared" si="42"/>
        <v>0</v>
      </c>
      <c r="Q277" s="27">
        <f t="shared" si="43"/>
        <v>0</v>
      </c>
      <c r="R277" s="27">
        <f t="shared" si="44"/>
        <v>0</v>
      </c>
      <c r="S277" s="27">
        <f t="shared" si="45"/>
        <v>0</v>
      </c>
      <c r="T277" s="27">
        <f t="shared" si="46"/>
        <v>0</v>
      </c>
      <c r="U277" s="27">
        <f t="shared" si="47"/>
        <v>0</v>
      </c>
    </row>
    <row r="278" spans="1:21" x14ac:dyDescent="0.25">
      <c r="A278" s="2"/>
      <c r="B278" s="2"/>
      <c r="C278" s="2"/>
      <c r="D278" s="2"/>
      <c r="E278" s="30"/>
      <c r="F278" s="45">
        <f t="shared" si="48"/>
        <v>0</v>
      </c>
      <c r="G278" s="40"/>
      <c r="H278" s="40"/>
      <c r="I278" s="40"/>
      <c r="J278" s="40"/>
      <c r="K278" s="40"/>
      <c r="L278" s="40"/>
      <c r="N278" s="38">
        <f t="shared" si="49"/>
        <v>0</v>
      </c>
      <c r="O278" s="27">
        <f t="shared" si="50"/>
        <v>0</v>
      </c>
      <c r="P278" s="27">
        <f t="shared" si="42"/>
        <v>0</v>
      </c>
      <c r="Q278" s="27">
        <f t="shared" si="43"/>
        <v>0</v>
      </c>
      <c r="R278" s="27">
        <f t="shared" si="44"/>
        <v>0</v>
      </c>
      <c r="S278" s="27">
        <f t="shared" si="45"/>
        <v>0</v>
      </c>
      <c r="T278" s="27">
        <f t="shared" si="46"/>
        <v>0</v>
      </c>
      <c r="U278" s="27">
        <f t="shared" si="47"/>
        <v>0</v>
      </c>
    </row>
    <row r="279" spans="1:21" x14ac:dyDescent="0.25">
      <c r="A279" s="2"/>
      <c r="B279" s="2"/>
      <c r="C279" s="2"/>
      <c r="D279" s="2"/>
      <c r="E279" s="30"/>
      <c r="F279" s="45">
        <f t="shared" si="48"/>
        <v>0</v>
      </c>
      <c r="G279" s="40"/>
      <c r="H279" s="40"/>
      <c r="I279" s="40"/>
      <c r="J279" s="40"/>
      <c r="K279" s="40"/>
      <c r="L279" s="40"/>
      <c r="N279" s="38">
        <f t="shared" si="49"/>
        <v>0</v>
      </c>
      <c r="O279" s="27">
        <f t="shared" si="50"/>
        <v>0</v>
      </c>
      <c r="P279" s="27">
        <f t="shared" si="42"/>
        <v>0</v>
      </c>
      <c r="Q279" s="27">
        <f t="shared" si="43"/>
        <v>0</v>
      </c>
      <c r="R279" s="27">
        <f t="shared" si="44"/>
        <v>0</v>
      </c>
      <c r="S279" s="27">
        <f t="shared" si="45"/>
        <v>0</v>
      </c>
      <c r="T279" s="27">
        <f t="shared" si="46"/>
        <v>0</v>
      </c>
      <c r="U279" s="27">
        <f t="shared" si="47"/>
        <v>0</v>
      </c>
    </row>
    <row r="280" spans="1:21" x14ac:dyDescent="0.25">
      <c r="A280" s="2"/>
      <c r="B280" s="2"/>
      <c r="C280" s="2"/>
      <c r="D280" s="2"/>
      <c r="E280" s="30"/>
      <c r="F280" s="45">
        <f t="shared" si="48"/>
        <v>0</v>
      </c>
      <c r="G280" s="40"/>
      <c r="H280" s="40"/>
      <c r="I280" s="40"/>
      <c r="J280" s="40"/>
      <c r="K280" s="40"/>
      <c r="L280" s="40"/>
      <c r="N280" s="38">
        <f t="shared" si="49"/>
        <v>0</v>
      </c>
      <c r="O280" s="27">
        <f t="shared" si="50"/>
        <v>0</v>
      </c>
      <c r="P280" s="27">
        <f t="shared" si="42"/>
        <v>0</v>
      </c>
      <c r="Q280" s="27">
        <f t="shared" si="43"/>
        <v>0</v>
      </c>
      <c r="R280" s="27">
        <f t="shared" si="44"/>
        <v>0</v>
      </c>
      <c r="S280" s="27">
        <f t="shared" si="45"/>
        <v>0</v>
      </c>
      <c r="T280" s="27">
        <f t="shared" si="46"/>
        <v>0</v>
      </c>
      <c r="U280" s="27">
        <f t="shared" si="47"/>
        <v>0</v>
      </c>
    </row>
    <row r="281" spans="1:21" x14ac:dyDescent="0.25">
      <c r="A281" s="2"/>
      <c r="B281" s="2"/>
      <c r="C281" s="2"/>
      <c r="D281" s="2"/>
      <c r="E281" s="30"/>
      <c r="F281" s="45">
        <f t="shared" si="48"/>
        <v>0</v>
      </c>
      <c r="G281" s="40"/>
      <c r="H281" s="40"/>
      <c r="I281" s="40"/>
      <c r="J281" s="40"/>
      <c r="K281" s="40"/>
      <c r="L281" s="40"/>
      <c r="N281" s="38">
        <f t="shared" si="49"/>
        <v>0</v>
      </c>
      <c r="O281" s="27">
        <f t="shared" si="50"/>
        <v>0</v>
      </c>
      <c r="P281" s="27">
        <f t="shared" si="42"/>
        <v>0</v>
      </c>
      <c r="Q281" s="27">
        <f t="shared" si="43"/>
        <v>0</v>
      </c>
      <c r="R281" s="27">
        <f t="shared" si="44"/>
        <v>0</v>
      </c>
      <c r="S281" s="27">
        <f t="shared" si="45"/>
        <v>0</v>
      </c>
      <c r="T281" s="27">
        <f t="shared" si="46"/>
        <v>0</v>
      </c>
      <c r="U281" s="27">
        <f t="shared" si="47"/>
        <v>0</v>
      </c>
    </row>
    <row r="282" spans="1:21" x14ac:dyDescent="0.25">
      <c r="A282" s="2"/>
      <c r="B282" s="2"/>
      <c r="C282" s="2"/>
      <c r="D282" s="2"/>
      <c r="E282" s="30"/>
      <c r="F282" s="45">
        <f t="shared" si="48"/>
        <v>0</v>
      </c>
      <c r="G282" s="40"/>
      <c r="H282" s="40"/>
      <c r="I282" s="40"/>
      <c r="J282" s="40"/>
      <c r="K282" s="40"/>
      <c r="L282" s="40"/>
      <c r="N282" s="38">
        <f t="shared" si="49"/>
        <v>0</v>
      </c>
      <c r="O282" s="27">
        <f t="shared" si="50"/>
        <v>0</v>
      </c>
      <c r="P282" s="27">
        <f t="shared" si="42"/>
        <v>0</v>
      </c>
      <c r="Q282" s="27">
        <f t="shared" si="43"/>
        <v>0</v>
      </c>
      <c r="R282" s="27">
        <f t="shared" si="44"/>
        <v>0</v>
      </c>
      <c r="S282" s="27">
        <f t="shared" si="45"/>
        <v>0</v>
      </c>
      <c r="T282" s="27">
        <f t="shared" si="46"/>
        <v>0</v>
      </c>
      <c r="U282" s="27">
        <f t="shared" si="47"/>
        <v>0</v>
      </c>
    </row>
    <row r="283" spans="1:21" x14ac:dyDescent="0.25">
      <c r="A283" s="2"/>
      <c r="B283" s="2"/>
      <c r="C283" s="2"/>
      <c r="D283" s="2"/>
      <c r="E283" s="30"/>
      <c r="F283" s="45">
        <f t="shared" si="48"/>
        <v>0</v>
      </c>
      <c r="G283" s="40"/>
      <c r="H283" s="40"/>
      <c r="I283" s="40"/>
      <c r="J283" s="40"/>
      <c r="K283" s="40"/>
      <c r="L283" s="40"/>
      <c r="N283" s="38">
        <f t="shared" si="49"/>
        <v>0</v>
      </c>
      <c r="O283" s="27">
        <f t="shared" si="50"/>
        <v>0</v>
      </c>
      <c r="P283" s="27">
        <f t="shared" si="42"/>
        <v>0</v>
      </c>
      <c r="Q283" s="27">
        <f t="shared" si="43"/>
        <v>0</v>
      </c>
      <c r="R283" s="27">
        <f t="shared" si="44"/>
        <v>0</v>
      </c>
      <c r="S283" s="27">
        <f t="shared" si="45"/>
        <v>0</v>
      </c>
      <c r="T283" s="27">
        <f t="shared" si="46"/>
        <v>0</v>
      </c>
      <c r="U283" s="27">
        <f t="shared" si="47"/>
        <v>0</v>
      </c>
    </row>
    <row r="284" spans="1:21" x14ac:dyDescent="0.25">
      <c r="A284" s="2"/>
      <c r="B284" s="2"/>
      <c r="C284" s="2"/>
      <c r="D284" s="2"/>
      <c r="E284" s="30"/>
      <c r="F284" s="45">
        <f t="shared" si="48"/>
        <v>0</v>
      </c>
      <c r="G284" s="40"/>
      <c r="H284" s="40"/>
      <c r="I284" s="40"/>
      <c r="J284" s="40"/>
      <c r="K284" s="40"/>
      <c r="L284" s="40"/>
      <c r="N284" s="38">
        <f t="shared" si="49"/>
        <v>0</v>
      </c>
      <c r="O284" s="27">
        <f t="shared" si="50"/>
        <v>0</v>
      </c>
      <c r="P284" s="27">
        <f t="shared" si="42"/>
        <v>0</v>
      </c>
      <c r="Q284" s="27">
        <f t="shared" si="43"/>
        <v>0</v>
      </c>
      <c r="R284" s="27">
        <f t="shared" si="44"/>
        <v>0</v>
      </c>
      <c r="S284" s="27">
        <f t="shared" si="45"/>
        <v>0</v>
      </c>
      <c r="T284" s="27">
        <f t="shared" si="46"/>
        <v>0</v>
      </c>
      <c r="U284" s="27">
        <f t="shared" si="47"/>
        <v>0</v>
      </c>
    </row>
    <row r="285" spans="1:21" x14ac:dyDescent="0.25">
      <c r="A285" s="2"/>
      <c r="B285" s="2"/>
      <c r="C285" s="2"/>
      <c r="D285" s="2"/>
      <c r="E285" s="30"/>
      <c r="F285" s="45">
        <f t="shared" si="48"/>
        <v>0</v>
      </c>
      <c r="G285" s="40"/>
      <c r="H285" s="40"/>
      <c r="I285" s="40"/>
      <c r="J285" s="40"/>
      <c r="K285" s="40"/>
      <c r="L285" s="40"/>
      <c r="N285" s="38">
        <f t="shared" si="49"/>
        <v>0</v>
      </c>
      <c r="O285" s="27">
        <f t="shared" si="50"/>
        <v>0</v>
      </c>
      <c r="P285" s="27">
        <f t="shared" si="42"/>
        <v>0</v>
      </c>
      <c r="Q285" s="27">
        <f t="shared" si="43"/>
        <v>0</v>
      </c>
      <c r="R285" s="27">
        <f t="shared" si="44"/>
        <v>0</v>
      </c>
      <c r="S285" s="27">
        <f t="shared" si="45"/>
        <v>0</v>
      </c>
      <c r="T285" s="27">
        <f t="shared" si="46"/>
        <v>0</v>
      </c>
      <c r="U285" s="27">
        <f t="shared" si="47"/>
        <v>0</v>
      </c>
    </row>
    <row r="286" spans="1:21" x14ac:dyDescent="0.25">
      <c r="A286" s="2"/>
      <c r="B286" s="2"/>
      <c r="C286" s="2"/>
      <c r="D286" s="2"/>
      <c r="E286" s="30"/>
      <c r="F286" s="45">
        <f t="shared" si="48"/>
        <v>0</v>
      </c>
      <c r="G286" s="40"/>
      <c r="H286" s="40"/>
      <c r="I286" s="40"/>
      <c r="J286" s="40"/>
      <c r="K286" s="40"/>
      <c r="L286" s="40"/>
      <c r="N286" s="38">
        <f t="shared" si="49"/>
        <v>0</v>
      </c>
      <c r="O286" s="27">
        <f t="shared" si="50"/>
        <v>0</v>
      </c>
      <c r="P286" s="27">
        <f t="shared" si="42"/>
        <v>0</v>
      </c>
      <c r="Q286" s="27">
        <f t="shared" si="43"/>
        <v>0</v>
      </c>
      <c r="R286" s="27">
        <f t="shared" si="44"/>
        <v>0</v>
      </c>
      <c r="S286" s="27">
        <f t="shared" si="45"/>
        <v>0</v>
      </c>
      <c r="T286" s="27">
        <f t="shared" si="46"/>
        <v>0</v>
      </c>
      <c r="U286" s="27">
        <f t="shared" si="47"/>
        <v>0</v>
      </c>
    </row>
    <row r="287" spans="1:21" x14ac:dyDescent="0.25">
      <c r="A287" s="2"/>
      <c r="B287" s="2"/>
      <c r="C287" s="2"/>
      <c r="D287" s="2"/>
      <c r="E287" s="30"/>
      <c r="F287" s="45">
        <f t="shared" si="48"/>
        <v>0</v>
      </c>
      <c r="G287" s="40"/>
      <c r="H287" s="40"/>
      <c r="I287" s="40"/>
      <c r="J287" s="40"/>
      <c r="K287" s="40"/>
      <c r="L287" s="40"/>
      <c r="N287" s="38">
        <f t="shared" si="49"/>
        <v>0</v>
      </c>
      <c r="O287" s="27">
        <f t="shared" si="50"/>
        <v>0</v>
      </c>
      <c r="P287" s="27">
        <f t="shared" si="42"/>
        <v>0</v>
      </c>
      <c r="Q287" s="27">
        <f t="shared" si="43"/>
        <v>0</v>
      </c>
      <c r="R287" s="27">
        <f t="shared" si="44"/>
        <v>0</v>
      </c>
      <c r="S287" s="27">
        <f t="shared" si="45"/>
        <v>0</v>
      </c>
      <c r="T287" s="27">
        <f t="shared" si="46"/>
        <v>0</v>
      </c>
      <c r="U287" s="27">
        <f t="shared" si="47"/>
        <v>0</v>
      </c>
    </row>
    <row r="288" spans="1:21" x14ac:dyDescent="0.25">
      <c r="A288" s="2"/>
      <c r="B288" s="2"/>
      <c r="C288" s="2"/>
      <c r="D288" s="2"/>
      <c r="E288" s="30"/>
      <c r="F288" s="45">
        <f t="shared" si="48"/>
        <v>0</v>
      </c>
      <c r="G288" s="40"/>
      <c r="H288" s="40"/>
      <c r="I288" s="40"/>
      <c r="J288" s="40"/>
      <c r="K288" s="40"/>
      <c r="L288" s="40"/>
      <c r="N288" s="38">
        <f t="shared" si="49"/>
        <v>0</v>
      </c>
      <c r="O288" s="27">
        <f t="shared" si="50"/>
        <v>0</v>
      </c>
      <c r="P288" s="27">
        <f t="shared" si="42"/>
        <v>0</v>
      </c>
      <c r="Q288" s="27">
        <f t="shared" si="43"/>
        <v>0</v>
      </c>
      <c r="R288" s="27">
        <f t="shared" si="44"/>
        <v>0</v>
      </c>
      <c r="S288" s="27">
        <f t="shared" si="45"/>
        <v>0</v>
      </c>
      <c r="T288" s="27">
        <f t="shared" si="46"/>
        <v>0</v>
      </c>
      <c r="U288" s="27">
        <f t="shared" si="47"/>
        <v>0</v>
      </c>
    </row>
    <row r="289" spans="1:21" x14ac:dyDescent="0.25">
      <c r="A289" s="2"/>
      <c r="B289" s="2"/>
      <c r="C289" s="2"/>
      <c r="D289" s="2"/>
      <c r="E289" s="30"/>
      <c r="F289" s="45">
        <f t="shared" si="48"/>
        <v>0</v>
      </c>
      <c r="G289" s="40"/>
      <c r="H289" s="40"/>
      <c r="I289" s="40"/>
      <c r="J289" s="40"/>
      <c r="K289" s="40"/>
      <c r="L289" s="40"/>
      <c r="N289" s="38">
        <f t="shared" si="49"/>
        <v>0</v>
      </c>
      <c r="O289" s="27">
        <f t="shared" si="50"/>
        <v>0</v>
      </c>
      <c r="P289" s="27">
        <f t="shared" si="42"/>
        <v>0</v>
      </c>
      <c r="Q289" s="27">
        <f t="shared" si="43"/>
        <v>0</v>
      </c>
      <c r="R289" s="27">
        <f t="shared" si="44"/>
        <v>0</v>
      </c>
      <c r="S289" s="27">
        <f t="shared" si="45"/>
        <v>0</v>
      </c>
      <c r="T289" s="27">
        <f t="shared" si="46"/>
        <v>0</v>
      </c>
      <c r="U289" s="27">
        <f t="shared" si="47"/>
        <v>0</v>
      </c>
    </row>
    <row r="290" spans="1:21" x14ac:dyDescent="0.25">
      <c r="A290" s="2"/>
      <c r="B290" s="2"/>
      <c r="C290" s="2"/>
      <c r="D290" s="2"/>
      <c r="E290" s="30"/>
      <c r="F290" s="45">
        <f t="shared" si="48"/>
        <v>0</v>
      </c>
      <c r="G290" s="40"/>
      <c r="H290" s="40"/>
      <c r="I290" s="40"/>
      <c r="J290" s="40"/>
      <c r="K290" s="40"/>
      <c r="L290" s="40"/>
      <c r="N290" s="38">
        <f t="shared" si="49"/>
        <v>0</v>
      </c>
      <c r="O290" s="27">
        <f t="shared" si="50"/>
        <v>0</v>
      </c>
      <c r="P290" s="27">
        <f t="shared" si="42"/>
        <v>0</v>
      </c>
      <c r="Q290" s="27">
        <f t="shared" si="43"/>
        <v>0</v>
      </c>
      <c r="R290" s="27">
        <f t="shared" si="44"/>
        <v>0</v>
      </c>
      <c r="S290" s="27">
        <f t="shared" si="45"/>
        <v>0</v>
      </c>
      <c r="T290" s="27">
        <f t="shared" si="46"/>
        <v>0</v>
      </c>
      <c r="U290" s="27">
        <f t="shared" si="47"/>
        <v>0</v>
      </c>
    </row>
    <row r="291" spans="1:21" x14ac:dyDescent="0.25">
      <c r="A291" s="2"/>
      <c r="B291" s="2"/>
      <c r="C291" s="2"/>
      <c r="D291" s="2"/>
      <c r="E291" s="30"/>
      <c r="F291" s="45">
        <f t="shared" si="48"/>
        <v>0</v>
      </c>
      <c r="G291" s="40"/>
      <c r="H291" s="40"/>
      <c r="I291" s="40"/>
      <c r="J291" s="40"/>
      <c r="K291" s="40"/>
      <c r="L291" s="40"/>
      <c r="N291" s="38">
        <f t="shared" si="49"/>
        <v>0</v>
      </c>
      <c r="O291" s="27">
        <f t="shared" si="50"/>
        <v>0</v>
      </c>
      <c r="P291" s="27">
        <f t="shared" si="42"/>
        <v>0</v>
      </c>
      <c r="Q291" s="27">
        <f t="shared" si="43"/>
        <v>0</v>
      </c>
      <c r="R291" s="27">
        <f t="shared" si="44"/>
        <v>0</v>
      </c>
      <c r="S291" s="27">
        <f t="shared" si="45"/>
        <v>0</v>
      </c>
      <c r="T291" s="27">
        <f t="shared" si="46"/>
        <v>0</v>
      </c>
      <c r="U291" s="27">
        <f t="shared" si="47"/>
        <v>0</v>
      </c>
    </row>
    <row r="292" spans="1:21" x14ac:dyDescent="0.25">
      <c r="A292" s="2"/>
      <c r="B292" s="2"/>
      <c r="C292" s="2"/>
      <c r="D292" s="2"/>
      <c r="E292" s="30"/>
      <c r="F292" s="45">
        <f t="shared" si="48"/>
        <v>0</v>
      </c>
      <c r="G292" s="40"/>
      <c r="H292" s="40"/>
      <c r="I292" s="40"/>
      <c r="J292" s="40"/>
      <c r="K292" s="40"/>
      <c r="L292" s="40"/>
      <c r="N292" s="38">
        <f t="shared" si="49"/>
        <v>0</v>
      </c>
      <c r="O292" s="27">
        <f t="shared" si="50"/>
        <v>0</v>
      </c>
      <c r="P292" s="27">
        <f t="shared" si="42"/>
        <v>0</v>
      </c>
      <c r="Q292" s="27">
        <f t="shared" si="43"/>
        <v>0</v>
      </c>
      <c r="R292" s="27">
        <f t="shared" si="44"/>
        <v>0</v>
      </c>
      <c r="S292" s="27">
        <f t="shared" si="45"/>
        <v>0</v>
      </c>
      <c r="T292" s="27">
        <f t="shared" si="46"/>
        <v>0</v>
      </c>
      <c r="U292" s="27">
        <f t="shared" si="47"/>
        <v>0</v>
      </c>
    </row>
    <row r="293" spans="1:21" x14ac:dyDescent="0.25">
      <c r="A293" s="2"/>
      <c r="B293" s="2"/>
      <c r="C293" s="2"/>
      <c r="D293" s="2"/>
      <c r="E293" s="30"/>
      <c r="F293" s="45">
        <f t="shared" si="48"/>
        <v>0</v>
      </c>
      <c r="G293" s="40"/>
      <c r="H293" s="40"/>
      <c r="I293" s="40"/>
      <c r="J293" s="40"/>
      <c r="K293" s="40"/>
      <c r="L293" s="40"/>
      <c r="N293" s="38">
        <f t="shared" si="49"/>
        <v>0</v>
      </c>
      <c r="O293" s="27">
        <f t="shared" si="50"/>
        <v>0</v>
      </c>
      <c r="P293" s="27">
        <f t="shared" si="42"/>
        <v>0</v>
      </c>
      <c r="Q293" s="27">
        <f t="shared" si="43"/>
        <v>0</v>
      </c>
      <c r="R293" s="27">
        <f t="shared" si="44"/>
        <v>0</v>
      </c>
      <c r="S293" s="27">
        <f t="shared" si="45"/>
        <v>0</v>
      </c>
      <c r="T293" s="27">
        <f t="shared" si="46"/>
        <v>0</v>
      </c>
      <c r="U293" s="27">
        <f t="shared" si="47"/>
        <v>0</v>
      </c>
    </row>
    <row r="294" spans="1:21" x14ac:dyDescent="0.25">
      <c r="A294" s="2"/>
      <c r="B294" s="2"/>
      <c r="C294" s="2"/>
      <c r="D294" s="2"/>
      <c r="E294" s="30"/>
      <c r="F294" s="45">
        <f t="shared" si="48"/>
        <v>0</v>
      </c>
      <c r="G294" s="40"/>
      <c r="H294" s="40"/>
      <c r="I294" s="40"/>
      <c r="J294" s="40"/>
      <c r="K294" s="40"/>
      <c r="L294" s="40"/>
      <c r="N294" s="38">
        <f t="shared" si="49"/>
        <v>0</v>
      </c>
      <c r="O294" s="27">
        <f t="shared" si="50"/>
        <v>0</v>
      </c>
      <c r="P294" s="27">
        <f t="shared" si="42"/>
        <v>0</v>
      </c>
      <c r="Q294" s="27">
        <f t="shared" si="43"/>
        <v>0</v>
      </c>
      <c r="R294" s="27">
        <f t="shared" si="44"/>
        <v>0</v>
      </c>
      <c r="S294" s="27">
        <f t="shared" si="45"/>
        <v>0</v>
      </c>
      <c r="T294" s="27">
        <f t="shared" si="46"/>
        <v>0</v>
      </c>
      <c r="U294" s="27">
        <f t="shared" si="47"/>
        <v>0</v>
      </c>
    </row>
    <row r="295" spans="1:21" x14ac:dyDescent="0.25">
      <c r="A295" s="2"/>
      <c r="B295" s="2"/>
      <c r="C295" s="2"/>
      <c r="D295" s="2"/>
      <c r="E295" s="30"/>
      <c r="F295" s="45">
        <f t="shared" si="48"/>
        <v>0</v>
      </c>
      <c r="G295" s="40"/>
      <c r="H295" s="40"/>
      <c r="I295" s="40"/>
      <c r="J295" s="40"/>
      <c r="K295" s="40"/>
      <c r="L295" s="40"/>
      <c r="N295" s="38">
        <f t="shared" si="49"/>
        <v>0</v>
      </c>
      <c r="O295" s="27">
        <f t="shared" si="50"/>
        <v>0</v>
      </c>
      <c r="P295" s="27">
        <f t="shared" si="42"/>
        <v>0</v>
      </c>
      <c r="Q295" s="27">
        <f t="shared" si="43"/>
        <v>0</v>
      </c>
      <c r="R295" s="27">
        <f t="shared" si="44"/>
        <v>0</v>
      </c>
      <c r="S295" s="27">
        <f t="shared" si="45"/>
        <v>0</v>
      </c>
      <c r="T295" s="27">
        <f t="shared" si="46"/>
        <v>0</v>
      </c>
      <c r="U295" s="27">
        <f t="shared" si="47"/>
        <v>0</v>
      </c>
    </row>
    <row r="296" spans="1:21" x14ac:dyDescent="0.25">
      <c r="A296" s="2"/>
      <c r="B296" s="2"/>
      <c r="C296" s="2"/>
      <c r="D296" s="2"/>
      <c r="E296" s="30"/>
      <c r="F296" s="45">
        <f t="shared" si="48"/>
        <v>0</v>
      </c>
      <c r="G296" s="40"/>
      <c r="H296" s="40"/>
      <c r="I296" s="40"/>
      <c r="J296" s="40"/>
      <c r="K296" s="40"/>
      <c r="L296" s="40"/>
      <c r="N296" s="38">
        <f t="shared" si="49"/>
        <v>0</v>
      </c>
      <c r="O296" s="27">
        <f t="shared" si="50"/>
        <v>0</v>
      </c>
      <c r="P296" s="27">
        <f t="shared" si="42"/>
        <v>0</v>
      </c>
      <c r="Q296" s="27">
        <f t="shared" si="43"/>
        <v>0</v>
      </c>
      <c r="R296" s="27">
        <f t="shared" si="44"/>
        <v>0</v>
      </c>
      <c r="S296" s="27">
        <f t="shared" si="45"/>
        <v>0</v>
      </c>
      <c r="T296" s="27">
        <f t="shared" si="46"/>
        <v>0</v>
      </c>
      <c r="U296" s="27">
        <f t="shared" si="47"/>
        <v>0</v>
      </c>
    </row>
    <row r="297" spans="1:21" x14ac:dyDescent="0.25">
      <c r="A297" s="2"/>
      <c r="B297" s="2"/>
      <c r="C297" s="2"/>
      <c r="D297" s="2"/>
      <c r="E297" s="30"/>
      <c r="F297" s="45">
        <f t="shared" si="48"/>
        <v>0</v>
      </c>
      <c r="G297" s="40"/>
      <c r="H297" s="40"/>
      <c r="I297" s="40"/>
      <c r="J297" s="40"/>
      <c r="K297" s="40"/>
      <c r="L297" s="40"/>
      <c r="N297" s="38">
        <f t="shared" si="49"/>
        <v>0</v>
      </c>
      <c r="O297" s="27">
        <f t="shared" si="50"/>
        <v>0</v>
      </c>
      <c r="P297" s="27">
        <f t="shared" si="42"/>
        <v>0</v>
      </c>
      <c r="Q297" s="27">
        <f t="shared" si="43"/>
        <v>0</v>
      </c>
      <c r="R297" s="27">
        <f t="shared" si="44"/>
        <v>0</v>
      </c>
      <c r="S297" s="27">
        <f t="shared" si="45"/>
        <v>0</v>
      </c>
      <c r="T297" s="27">
        <f t="shared" si="46"/>
        <v>0</v>
      </c>
      <c r="U297" s="27">
        <f t="shared" si="47"/>
        <v>0</v>
      </c>
    </row>
    <row r="298" spans="1:21" x14ac:dyDescent="0.25">
      <c r="A298" s="2"/>
      <c r="B298" s="2"/>
      <c r="C298" s="2"/>
      <c r="D298" s="2"/>
      <c r="E298" s="30"/>
      <c r="F298" s="45">
        <f t="shared" si="48"/>
        <v>0</v>
      </c>
      <c r="G298" s="40"/>
      <c r="H298" s="40"/>
      <c r="I298" s="40"/>
      <c r="J298" s="40"/>
      <c r="K298" s="40"/>
      <c r="L298" s="40"/>
      <c r="N298" s="38">
        <f t="shared" si="49"/>
        <v>0</v>
      </c>
      <c r="O298" s="27">
        <f t="shared" si="50"/>
        <v>0</v>
      </c>
      <c r="P298" s="27">
        <f t="shared" si="42"/>
        <v>0</v>
      </c>
      <c r="Q298" s="27">
        <f t="shared" si="43"/>
        <v>0</v>
      </c>
      <c r="R298" s="27">
        <f t="shared" si="44"/>
        <v>0</v>
      </c>
      <c r="S298" s="27">
        <f t="shared" si="45"/>
        <v>0</v>
      </c>
      <c r="T298" s="27">
        <f t="shared" si="46"/>
        <v>0</v>
      </c>
      <c r="U298" s="27">
        <f t="shared" si="47"/>
        <v>0</v>
      </c>
    </row>
    <row r="299" spans="1:21" x14ac:dyDescent="0.25">
      <c r="A299" s="2"/>
      <c r="B299" s="2"/>
      <c r="C299" s="2"/>
      <c r="D299" s="2"/>
      <c r="E299" s="30"/>
      <c r="F299" s="45">
        <f t="shared" si="48"/>
        <v>0</v>
      </c>
      <c r="G299" s="40"/>
      <c r="H299" s="40"/>
      <c r="I299" s="40"/>
      <c r="J299" s="40"/>
      <c r="K299" s="40"/>
      <c r="L299" s="40"/>
      <c r="N299" s="38">
        <f t="shared" si="49"/>
        <v>0</v>
      </c>
      <c r="O299" s="27">
        <f t="shared" si="50"/>
        <v>0</v>
      </c>
      <c r="P299" s="27">
        <f t="shared" si="42"/>
        <v>0</v>
      </c>
      <c r="Q299" s="27">
        <f t="shared" si="43"/>
        <v>0</v>
      </c>
      <c r="R299" s="27">
        <f t="shared" si="44"/>
        <v>0</v>
      </c>
      <c r="S299" s="27">
        <f t="shared" si="45"/>
        <v>0</v>
      </c>
      <c r="T299" s="27">
        <f t="shared" si="46"/>
        <v>0</v>
      </c>
      <c r="U299" s="27">
        <f t="shared" si="47"/>
        <v>0</v>
      </c>
    </row>
    <row r="300" spans="1:21" x14ac:dyDescent="0.25">
      <c r="A300" s="2"/>
      <c r="B300" s="2"/>
      <c r="C300" s="2"/>
      <c r="D300" s="2"/>
      <c r="E300" s="30"/>
      <c r="F300" s="45">
        <f t="shared" si="48"/>
        <v>0</v>
      </c>
      <c r="G300" s="40"/>
      <c r="H300" s="40"/>
      <c r="I300" s="40"/>
      <c r="J300" s="40"/>
      <c r="K300" s="40"/>
      <c r="L300" s="40"/>
      <c r="N300" s="38">
        <f t="shared" si="49"/>
        <v>0</v>
      </c>
      <c r="O300" s="27">
        <f t="shared" si="50"/>
        <v>0</v>
      </c>
      <c r="P300" s="27">
        <f t="shared" si="42"/>
        <v>0</v>
      </c>
      <c r="Q300" s="27">
        <f t="shared" si="43"/>
        <v>0</v>
      </c>
      <c r="R300" s="27">
        <f t="shared" si="44"/>
        <v>0</v>
      </c>
      <c r="S300" s="27">
        <f t="shared" si="45"/>
        <v>0</v>
      </c>
      <c r="T300" s="27">
        <f t="shared" si="46"/>
        <v>0</v>
      </c>
      <c r="U300" s="27">
        <f t="shared" si="47"/>
        <v>0</v>
      </c>
    </row>
    <row r="301" spans="1:21" x14ac:dyDescent="0.25">
      <c r="A301" s="2"/>
      <c r="B301" s="2"/>
      <c r="C301" s="2"/>
      <c r="D301" s="2"/>
      <c r="E301" s="30"/>
      <c r="F301" s="45">
        <f t="shared" si="48"/>
        <v>0</v>
      </c>
      <c r="G301" s="40"/>
      <c r="H301" s="40"/>
      <c r="I301" s="40"/>
      <c r="J301" s="40"/>
      <c r="K301" s="40"/>
      <c r="L301" s="40"/>
      <c r="N301" s="38">
        <f t="shared" si="49"/>
        <v>0</v>
      </c>
      <c r="O301" s="27">
        <f t="shared" si="50"/>
        <v>0</v>
      </c>
      <c r="P301" s="27">
        <f t="shared" si="42"/>
        <v>0</v>
      </c>
      <c r="Q301" s="27">
        <f t="shared" si="43"/>
        <v>0</v>
      </c>
      <c r="R301" s="27">
        <f t="shared" si="44"/>
        <v>0</v>
      </c>
      <c r="S301" s="27">
        <f t="shared" si="45"/>
        <v>0</v>
      </c>
      <c r="T301" s="27">
        <f t="shared" si="46"/>
        <v>0</v>
      </c>
      <c r="U301" s="27">
        <f t="shared" si="47"/>
        <v>0</v>
      </c>
    </row>
    <row r="302" spans="1:21" x14ac:dyDescent="0.25">
      <c r="A302" s="2"/>
      <c r="B302" s="2"/>
      <c r="C302" s="2"/>
      <c r="D302" s="2"/>
      <c r="E302" s="30"/>
      <c r="F302" s="45">
        <f t="shared" si="48"/>
        <v>0</v>
      </c>
      <c r="G302" s="40"/>
      <c r="H302" s="40"/>
      <c r="I302" s="40"/>
      <c r="J302" s="40"/>
      <c r="K302" s="40"/>
      <c r="L302" s="40"/>
      <c r="N302" s="38">
        <f t="shared" si="49"/>
        <v>0</v>
      </c>
      <c r="O302" s="27">
        <f t="shared" si="50"/>
        <v>0</v>
      </c>
      <c r="P302" s="27">
        <f t="shared" si="42"/>
        <v>0</v>
      </c>
      <c r="Q302" s="27">
        <f t="shared" si="43"/>
        <v>0</v>
      </c>
      <c r="R302" s="27">
        <f t="shared" si="44"/>
        <v>0</v>
      </c>
      <c r="S302" s="27">
        <f t="shared" si="45"/>
        <v>0</v>
      </c>
      <c r="T302" s="27">
        <f t="shared" si="46"/>
        <v>0</v>
      </c>
      <c r="U302" s="27">
        <f t="shared" si="47"/>
        <v>0</v>
      </c>
    </row>
    <row r="303" spans="1:21" x14ac:dyDescent="0.25">
      <c r="A303" s="2"/>
      <c r="B303" s="2"/>
      <c r="C303" s="2"/>
      <c r="D303" s="2"/>
      <c r="E303" s="30"/>
      <c r="F303" s="45">
        <f t="shared" si="48"/>
        <v>0</v>
      </c>
      <c r="G303" s="40"/>
      <c r="H303" s="40"/>
      <c r="I303" s="40"/>
      <c r="J303" s="40"/>
      <c r="K303" s="40"/>
      <c r="L303" s="40"/>
      <c r="N303" s="38">
        <f t="shared" si="4"/>
        <v>0</v>
      </c>
      <c r="O303" s="27">
        <f t="shared" si="5"/>
        <v>0</v>
      </c>
      <c r="P303" s="27">
        <f t="shared" si="42"/>
        <v>0</v>
      </c>
      <c r="Q303" s="27">
        <f t="shared" si="43"/>
        <v>0</v>
      </c>
      <c r="R303" s="27">
        <f t="shared" si="44"/>
        <v>0</v>
      </c>
      <c r="S303" s="27">
        <f t="shared" si="45"/>
        <v>0</v>
      </c>
      <c r="T303" s="27">
        <f t="shared" si="46"/>
        <v>0</v>
      </c>
      <c r="U303" s="27">
        <f t="shared" si="47"/>
        <v>0</v>
      </c>
    </row>
    <row r="304" spans="1:21" x14ac:dyDescent="0.25">
      <c r="A304" s="2"/>
      <c r="B304" s="2"/>
      <c r="C304" s="2"/>
      <c r="D304" s="2"/>
      <c r="E304" s="30"/>
      <c r="F304" s="45">
        <f t="shared" si="3"/>
        <v>0</v>
      </c>
      <c r="G304" s="40"/>
      <c r="H304" s="40"/>
      <c r="I304" s="40"/>
      <c r="J304" s="40"/>
      <c r="K304" s="40"/>
      <c r="L304" s="40"/>
      <c r="N304" s="38">
        <f t="shared" si="4"/>
        <v>0</v>
      </c>
      <c r="O304" s="27">
        <f t="shared" si="5"/>
        <v>0</v>
      </c>
      <c r="P304" s="27">
        <f t="shared" si="42"/>
        <v>0</v>
      </c>
      <c r="Q304" s="27">
        <f t="shared" si="43"/>
        <v>0</v>
      </c>
      <c r="R304" s="27">
        <f t="shared" si="44"/>
        <v>0</v>
      </c>
      <c r="S304" s="27">
        <f t="shared" si="45"/>
        <v>0</v>
      </c>
      <c r="T304" s="27">
        <f t="shared" si="46"/>
        <v>0</v>
      </c>
      <c r="U304" s="27">
        <f t="shared" si="47"/>
        <v>0</v>
      </c>
    </row>
  </sheetData>
  <sheetProtection algorithmName="SHA-512" hashValue="GfnvybVR+Iv5HU7K+jNkOBm44OA7LEUrPbz03T8exPAk4kYzeT+OZxGnei7sAnGRGjSeTbp5sA8qkAip6DJMNw==" saltValue="rpaqNSUMyV1ic0Uk1uYpXg==" spinCount="100000" sheet="1" objects="1" scenarios="1" autoFilter="0"/>
  <protectedRanges>
    <protectedRange sqref="G5:L304" name="NO kostnader"/>
    <protectedRange sqref="A5:E304" name="NO aktiviteter"/>
  </protectedRanges>
  <autoFilter ref="A4:L304" xr:uid="{E5820932-C376-4681-981A-D3476A541789}"/>
  <conditionalFormatting sqref="G4:L304">
    <cfRule type="expression" dxfId="18" priority="1">
      <formula>IF(ISNA(G$4),TRUE,IF(G$4=0,TRUE,FALSE))</formula>
    </cfRule>
  </conditionalFormatting>
  <dataValidations count="4">
    <dataValidation type="list" allowBlank="1" showInputMessage="1" showErrorMessage="1" sqref="C5:C304" xr:uid="{FCFB13A3-1533-4347-8955-758810EFD25D}">
      <formula1>Partner_NO</formula1>
    </dataValidation>
    <dataValidation type="list" allowBlank="1" showInputMessage="1" showErrorMessage="1" sqref="D5:D304" xr:uid="{6E9363F7-2749-4DBC-8AAE-A738FB1CA751}">
      <formula1>Kostnadsslag</formula1>
    </dataValidation>
    <dataValidation type="list" allowBlank="1" showInputMessage="1" showErrorMessage="1" sqref="A5:A304" xr:uid="{4015BCB7-6939-4231-B27C-81829EDF9C70}">
      <formula1>Aktiviteter</formula1>
    </dataValidation>
    <dataValidation type="whole" operator="greaterThan" allowBlank="1" showInputMessage="1" showErrorMessage="1" error="Kostnader anges som belopp utan decimaler" sqref="G5:L304" xr:uid="{966D390D-F173-409F-9237-DDAA025EBA66}">
      <formula1>-10000000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A4BE-EA28-410E-8FB9-92A9843B5206}">
  <sheetPr>
    <tabColor theme="9"/>
  </sheetPr>
  <dimension ref="A1:I67"/>
  <sheetViews>
    <sheetView topLeftCell="B3" workbookViewId="0">
      <selection activeCell="B5" sqref="B5"/>
    </sheetView>
  </sheetViews>
  <sheetFormatPr defaultColWidth="9.140625" defaultRowHeight="15.75" x14ac:dyDescent="0.25"/>
  <cols>
    <col min="1" max="1" width="9.140625" style="1" hidden="1" customWidth="1"/>
    <col min="2" max="2" width="35.7109375" style="1" customWidth="1"/>
    <col min="3" max="3" width="14.28515625" style="8" customWidth="1"/>
    <col min="4" max="9" width="14.28515625" style="1" customWidth="1"/>
    <col min="10" max="16384" width="9.140625" style="1"/>
  </cols>
  <sheetData>
    <row r="1" spans="1:9" hidden="1" x14ac:dyDescent="0.25"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52</v>
      </c>
    </row>
    <row r="2" spans="1:9" hidden="1" x14ac:dyDescent="0.25">
      <c r="D2" s="1">
        <f t="shared" ref="D2:I2" si="0">D4</f>
        <v>0</v>
      </c>
      <c r="E2" s="1">
        <f t="shared" si="0"/>
        <v>0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</row>
    <row r="3" spans="1:9" s="86" customFormat="1" ht="21" x14ac:dyDescent="0.35">
      <c r="B3" s="79" t="s">
        <v>81</v>
      </c>
      <c r="C3" s="84"/>
    </row>
    <row r="4" spans="1:9" s="75" customFormat="1" ht="18.75" x14ac:dyDescent="0.3">
      <c r="B4" s="80" t="s">
        <v>2</v>
      </c>
      <c r="C4" s="90" t="s">
        <v>24</v>
      </c>
      <c r="D4" s="89">
        <f>VLOOKUP(D1,'Set-up'!$A$6:$B$11,2,FALSE)</f>
        <v>0</v>
      </c>
      <c r="E4" s="89">
        <f>VLOOKUP(E1,'Set-up'!$A$6:$B$11,2,FALSE)</f>
        <v>0</v>
      </c>
      <c r="F4" s="89">
        <f>VLOOKUP(F1,'Set-up'!$A$6:$B$11,2,FALSE)</f>
        <v>0</v>
      </c>
      <c r="G4" s="89">
        <f>VLOOKUP(G1,'Set-up'!$A$6:$B$11,2,FALSE)</f>
        <v>0</v>
      </c>
      <c r="H4" s="89">
        <f>VLOOKUP(H1,'Set-up'!$A$6:$B$11,2,FALSE)</f>
        <v>0</v>
      </c>
      <c r="I4" s="89">
        <f>VLOOKUP(I1,'Set-up'!$A$6:$B$11,2,FALSE)</f>
        <v>0</v>
      </c>
    </row>
    <row r="5" spans="1:9" x14ac:dyDescent="0.25">
      <c r="A5" s="1">
        <f>IF(B5="",0,1)</f>
        <v>0</v>
      </c>
      <c r="B5" s="2"/>
      <c r="C5" s="46">
        <f>SUM(D5:I5)</f>
        <v>0</v>
      </c>
      <c r="D5" s="40"/>
      <c r="E5" s="40"/>
      <c r="F5" s="40"/>
      <c r="G5" s="40"/>
      <c r="H5" s="40"/>
      <c r="I5" s="40"/>
    </row>
    <row r="6" spans="1:9" x14ac:dyDescent="0.25">
      <c r="A6" s="1">
        <f t="shared" ref="A6:A34" si="1">IF(B6="",0,1)</f>
        <v>0</v>
      </c>
      <c r="B6" s="2"/>
      <c r="C6" s="46">
        <f t="shared" ref="C6:C34" si="2">SUM(D6:I6)</f>
        <v>0</v>
      </c>
      <c r="D6" s="40"/>
      <c r="E6" s="40"/>
      <c r="F6" s="40"/>
      <c r="G6" s="40"/>
      <c r="H6" s="40"/>
      <c r="I6" s="40"/>
    </row>
    <row r="7" spans="1:9" x14ac:dyDescent="0.25">
      <c r="A7" s="1">
        <f t="shared" si="1"/>
        <v>0</v>
      </c>
      <c r="B7" s="2"/>
      <c r="C7" s="46">
        <f t="shared" si="2"/>
        <v>0</v>
      </c>
      <c r="D7" s="40"/>
      <c r="E7" s="40"/>
      <c r="F7" s="40"/>
      <c r="G7" s="40"/>
      <c r="H7" s="40"/>
      <c r="I7" s="40"/>
    </row>
    <row r="8" spans="1:9" x14ac:dyDescent="0.25">
      <c r="A8" s="1">
        <f t="shared" si="1"/>
        <v>0</v>
      </c>
      <c r="B8" s="2"/>
      <c r="C8" s="46">
        <f t="shared" si="2"/>
        <v>0</v>
      </c>
      <c r="D8" s="40"/>
      <c r="E8" s="40"/>
      <c r="F8" s="40"/>
      <c r="G8" s="40"/>
      <c r="H8" s="40"/>
      <c r="I8" s="40"/>
    </row>
    <row r="9" spans="1:9" x14ac:dyDescent="0.25">
      <c r="A9" s="1">
        <f t="shared" si="1"/>
        <v>0</v>
      </c>
      <c r="B9" s="2"/>
      <c r="C9" s="46">
        <f t="shared" si="2"/>
        <v>0</v>
      </c>
      <c r="D9" s="40"/>
      <c r="E9" s="40"/>
      <c r="F9" s="40"/>
      <c r="G9" s="40"/>
      <c r="H9" s="40"/>
      <c r="I9" s="40"/>
    </row>
    <row r="10" spans="1:9" x14ac:dyDescent="0.25">
      <c r="A10" s="1">
        <f t="shared" si="1"/>
        <v>0</v>
      </c>
      <c r="B10" s="2"/>
      <c r="C10" s="46">
        <f t="shared" si="2"/>
        <v>0</v>
      </c>
      <c r="D10" s="40"/>
      <c r="E10" s="40"/>
      <c r="F10" s="40"/>
      <c r="G10" s="40"/>
      <c r="H10" s="40"/>
      <c r="I10" s="40"/>
    </row>
    <row r="11" spans="1:9" x14ac:dyDescent="0.25">
      <c r="A11" s="1">
        <f t="shared" si="1"/>
        <v>0</v>
      </c>
      <c r="B11" s="2"/>
      <c r="C11" s="46">
        <f t="shared" si="2"/>
        <v>0</v>
      </c>
      <c r="D11" s="40"/>
      <c r="E11" s="40"/>
      <c r="F11" s="40"/>
      <c r="G11" s="40"/>
      <c r="H11" s="40"/>
      <c r="I11" s="40"/>
    </row>
    <row r="12" spans="1:9" x14ac:dyDescent="0.25">
      <c r="A12" s="1">
        <f t="shared" si="1"/>
        <v>0</v>
      </c>
      <c r="B12" s="2"/>
      <c r="C12" s="46">
        <f t="shared" si="2"/>
        <v>0</v>
      </c>
      <c r="D12" s="40"/>
      <c r="E12" s="40"/>
      <c r="F12" s="40"/>
      <c r="G12" s="40"/>
      <c r="H12" s="40"/>
      <c r="I12" s="40"/>
    </row>
    <row r="13" spans="1:9" x14ac:dyDescent="0.25">
      <c r="A13" s="1">
        <f t="shared" si="1"/>
        <v>0</v>
      </c>
      <c r="B13" s="2"/>
      <c r="C13" s="46">
        <f t="shared" si="2"/>
        <v>0</v>
      </c>
      <c r="D13" s="40"/>
      <c r="E13" s="40"/>
      <c r="F13" s="40"/>
      <c r="G13" s="40"/>
      <c r="H13" s="40"/>
      <c r="I13" s="40"/>
    </row>
    <row r="14" spans="1:9" x14ac:dyDescent="0.25">
      <c r="A14" s="1">
        <f t="shared" si="1"/>
        <v>0</v>
      </c>
      <c r="B14" s="2"/>
      <c r="C14" s="46">
        <f t="shared" si="2"/>
        <v>0</v>
      </c>
      <c r="D14" s="40"/>
      <c r="E14" s="40"/>
      <c r="F14" s="40"/>
      <c r="G14" s="40"/>
      <c r="H14" s="40"/>
      <c r="I14" s="40"/>
    </row>
    <row r="15" spans="1:9" x14ac:dyDescent="0.25">
      <c r="A15" s="1">
        <f t="shared" si="1"/>
        <v>0</v>
      </c>
      <c r="B15" s="2"/>
      <c r="C15" s="46">
        <f t="shared" si="2"/>
        <v>0</v>
      </c>
      <c r="D15" s="40"/>
      <c r="E15" s="40"/>
      <c r="F15" s="40"/>
      <c r="G15" s="40"/>
      <c r="H15" s="40"/>
      <c r="I15" s="40"/>
    </row>
    <row r="16" spans="1:9" x14ac:dyDescent="0.25">
      <c r="A16" s="1">
        <f t="shared" si="1"/>
        <v>0</v>
      </c>
      <c r="B16" s="2"/>
      <c r="C16" s="46">
        <f t="shared" si="2"/>
        <v>0</v>
      </c>
      <c r="D16" s="40"/>
      <c r="E16" s="40"/>
      <c r="F16" s="40"/>
      <c r="G16" s="40"/>
      <c r="H16" s="40"/>
      <c r="I16" s="40"/>
    </row>
    <row r="17" spans="1:9" x14ac:dyDescent="0.25">
      <c r="A17" s="1">
        <f t="shared" si="1"/>
        <v>0</v>
      </c>
      <c r="B17" s="2"/>
      <c r="C17" s="46">
        <f t="shared" si="2"/>
        <v>0</v>
      </c>
      <c r="D17" s="40"/>
      <c r="E17" s="40"/>
      <c r="F17" s="40"/>
      <c r="G17" s="40"/>
      <c r="H17" s="40"/>
      <c r="I17" s="40"/>
    </row>
    <row r="18" spans="1:9" x14ac:dyDescent="0.25">
      <c r="A18" s="1">
        <f t="shared" si="1"/>
        <v>0</v>
      </c>
      <c r="B18" s="2"/>
      <c r="C18" s="46">
        <f t="shared" si="2"/>
        <v>0</v>
      </c>
      <c r="D18" s="40"/>
      <c r="E18" s="40"/>
      <c r="F18" s="40"/>
      <c r="G18" s="40"/>
      <c r="H18" s="40"/>
      <c r="I18" s="40"/>
    </row>
    <row r="19" spans="1:9" x14ac:dyDescent="0.25">
      <c r="A19" s="1">
        <f t="shared" si="1"/>
        <v>0</v>
      </c>
      <c r="B19" s="2"/>
      <c r="C19" s="46">
        <f t="shared" si="2"/>
        <v>0</v>
      </c>
      <c r="D19" s="40"/>
      <c r="E19" s="40"/>
      <c r="F19" s="40"/>
      <c r="G19" s="40"/>
      <c r="H19" s="40"/>
      <c r="I19" s="40"/>
    </row>
    <row r="20" spans="1:9" x14ac:dyDescent="0.25">
      <c r="A20" s="1">
        <f t="shared" si="1"/>
        <v>0</v>
      </c>
      <c r="B20" s="2"/>
      <c r="C20" s="46">
        <f t="shared" si="2"/>
        <v>0</v>
      </c>
      <c r="D20" s="40"/>
      <c r="E20" s="40"/>
      <c r="F20" s="40"/>
      <c r="G20" s="40"/>
      <c r="H20" s="40"/>
      <c r="I20" s="40"/>
    </row>
    <row r="21" spans="1:9" x14ac:dyDescent="0.25">
      <c r="A21" s="1">
        <f t="shared" si="1"/>
        <v>0</v>
      </c>
      <c r="B21" s="2"/>
      <c r="C21" s="46">
        <f t="shared" si="2"/>
        <v>0</v>
      </c>
      <c r="D21" s="40"/>
      <c r="E21" s="40"/>
      <c r="F21" s="40"/>
      <c r="G21" s="40"/>
      <c r="H21" s="40"/>
      <c r="I21" s="40"/>
    </row>
    <row r="22" spans="1:9" x14ac:dyDescent="0.25">
      <c r="A22" s="1">
        <f t="shared" si="1"/>
        <v>0</v>
      </c>
      <c r="B22" s="2"/>
      <c r="C22" s="46">
        <f t="shared" si="2"/>
        <v>0</v>
      </c>
      <c r="D22" s="40"/>
      <c r="E22" s="40"/>
      <c r="F22" s="40"/>
      <c r="G22" s="40"/>
      <c r="H22" s="40"/>
      <c r="I22" s="40"/>
    </row>
    <row r="23" spans="1:9" s="9" customFormat="1" x14ac:dyDescent="0.25">
      <c r="A23" s="1">
        <f t="shared" si="1"/>
        <v>0</v>
      </c>
      <c r="B23" s="2"/>
      <c r="C23" s="46">
        <f t="shared" si="2"/>
        <v>0</v>
      </c>
      <c r="D23" s="40"/>
      <c r="E23" s="40"/>
      <c r="F23" s="40"/>
      <c r="G23" s="40"/>
      <c r="H23" s="40"/>
      <c r="I23" s="40"/>
    </row>
    <row r="24" spans="1:9" s="3" customFormat="1" x14ac:dyDescent="0.25">
      <c r="A24" s="1">
        <f t="shared" si="1"/>
        <v>0</v>
      </c>
      <c r="B24" s="2"/>
      <c r="C24" s="46">
        <f t="shared" si="2"/>
        <v>0</v>
      </c>
      <c r="D24" s="40"/>
      <c r="E24" s="40"/>
      <c r="F24" s="40"/>
      <c r="G24" s="40"/>
      <c r="H24" s="40"/>
      <c r="I24" s="40"/>
    </row>
    <row r="25" spans="1:9" x14ac:dyDescent="0.25">
      <c r="A25" s="1">
        <f t="shared" si="1"/>
        <v>0</v>
      </c>
      <c r="B25" s="2"/>
      <c r="C25" s="46">
        <f t="shared" si="2"/>
        <v>0</v>
      </c>
      <c r="D25" s="40"/>
      <c r="E25" s="40"/>
      <c r="F25" s="40"/>
      <c r="G25" s="40"/>
      <c r="H25" s="40"/>
      <c r="I25" s="40"/>
    </row>
    <row r="26" spans="1:9" x14ac:dyDescent="0.25">
      <c r="A26" s="1">
        <f t="shared" si="1"/>
        <v>0</v>
      </c>
      <c r="B26" s="2"/>
      <c r="C26" s="46">
        <f t="shared" si="2"/>
        <v>0</v>
      </c>
      <c r="D26" s="40"/>
      <c r="E26" s="40"/>
      <c r="F26" s="40"/>
      <c r="G26" s="40"/>
      <c r="H26" s="40"/>
      <c r="I26" s="40"/>
    </row>
    <row r="27" spans="1:9" x14ac:dyDescent="0.25">
      <c r="A27" s="1">
        <f t="shared" si="1"/>
        <v>0</v>
      </c>
      <c r="B27" s="2"/>
      <c r="C27" s="46">
        <f t="shared" si="2"/>
        <v>0</v>
      </c>
      <c r="D27" s="40"/>
      <c r="E27" s="40"/>
      <c r="F27" s="40"/>
      <c r="G27" s="40"/>
      <c r="H27" s="40"/>
      <c r="I27" s="40"/>
    </row>
    <row r="28" spans="1:9" x14ac:dyDescent="0.25">
      <c r="A28" s="1">
        <f t="shared" si="1"/>
        <v>0</v>
      </c>
      <c r="B28" s="2"/>
      <c r="C28" s="46">
        <f t="shared" si="2"/>
        <v>0</v>
      </c>
      <c r="D28" s="40"/>
      <c r="E28" s="40"/>
      <c r="F28" s="40"/>
      <c r="G28" s="40"/>
      <c r="H28" s="40"/>
      <c r="I28" s="40"/>
    </row>
    <row r="29" spans="1:9" x14ac:dyDescent="0.25">
      <c r="A29" s="1">
        <f t="shared" si="1"/>
        <v>0</v>
      </c>
      <c r="B29" s="2"/>
      <c r="C29" s="46">
        <f t="shared" si="2"/>
        <v>0</v>
      </c>
      <c r="D29" s="40"/>
      <c r="E29" s="40"/>
      <c r="F29" s="40"/>
      <c r="G29" s="40"/>
      <c r="H29" s="40"/>
      <c r="I29" s="40"/>
    </row>
    <row r="30" spans="1:9" x14ac:dyDescent="0.25">
      <c r="A30" s="1">
        <f t="shared" si="1"/>
        <v>0</v>
      </c>
      <c r="B30" s="2"/>
      <c r="C30" s="46">
        <f t="shared" si="2"/>
        <v>0</v>
      </c>
      <c r="D30" s="40"/>
      <c r="E30" s="40"/>
      <c r="F30" s="40"/>
      <c r="G30" s="40"/>
      <c r="H30" s="40"/>
      <c r="I30" s="40"/>
    </row>
    <row r="31" spans="1:9" x14ac:dyDescent="0.25">
      <c r="A31" s="1">
        <f t="shared" si="1"/>
        <v>0</v>
      </c>
      <c r="B31" s="2"/>
      <c r="C31" s="46">
        <f t="shared" si="2"/>
        <v>0</v>
      </c>
      <c r="D31" s="40"/>
      <c r="E31" s="40"/>
      <c r="F31" s="40"/>
      <c r="G31" s="40"/>
      <c r="H31" s="40"/>
      <c r="I31" s="40"/>
    </row>
    <row r="32" spans="1:9" x14ac:dyDescent="0.25">
      <c r="A32" s="1">
        <f t="shared" si="1"/>
        <v>0</v>
      </c>
      <c r="B32" s="2"/>
      <c r="C32" s="46">
        <f t="shared" si="2"/>
        <v>0</v>
      </c>
      <c r="D32" s="40"/>
      <c r="E32" s="40"/>
      <c r="F32" s="40"/>
      <c r="G32" s="40"/>
      <c r="H32" s="40"/>
      <c r="I32" s="40"/>
    </row>
    <row r="33" spans="1:9" x14ac:dyDescent="0.25">
      <c r="A33" s="1">
        <f t="shared" si="1"/>
        <v>0</v>
      </c>
      <c r="B33" s="2"/>
      <c r="C33" s="46">
        <f t="shared" si="2"/>
        <v>0</v>
      </c>
      <c r="D33" s="40"/>
      <c r="E33" s="40"/>
      <c r="F33" s="40"/>
      <c r="G33" s="40"/>
      <c r="H33" s="40"/>
      <c r="I33" s="40"/>
    </row>
    <row r="34" spans="1:9" x14ac:dyDescent="0.25">
      <c r="A34" s="1">
        <f t="shared" si="1"/>
        <v>0</v>
      </c>
      <c r="B34" s="2"/>
      <c r="C34" s="46">
        <f t="shared" si="2"/>
        <v>0</v>
      </c>
      <c r="D34" s="40"/>
      <c r="E34" s="40"/>
      <c r="F34" s="40"/>
      <c r="G34" s="40"/>
      <c r="H34" s="40"/>
      <c r="I34" s="40"/>
    </row>
    <row r="37" spans="1:9" s="86" customFormat="1" ht="21" x14ac:dyDescent="0.35">
      <c r="B37" s="79" t="s">
        <v>82</v>
      </c>
      <c r="C37" s="84"/>
    </row>
    <row r="38" spans="1:9" s="87" customFormat="1" ht="18.75" x14ac:dyDescent="0.3">
      <c r="B38" s="80" t="s">
        <v>2</v>
      </c>
      <c r="C38" s="88" t="s">
        <v>24</v>
      </c>
      <c r="D38" s="89">
        <f t="shared" ref="D38:I38" si="3">D4</f>
        <v>0</v>
      </c>
      <c r="E38" s="89">
        <f t="shared" si="3"/>
        <v>0</v>
      </c>
      <c r="F38" s="89">
        <f t="shared" si="3"/>
        <v>0</v>
      </c>
      <c r="G38" s="89">
        <f t="shared" si="3"/>
        <v>0</v>
      </c>
      <c r="H38" s="89">
        <f t="shared" si="3"/>
        <v>0</v>
      </c>
      <c r="I38" s="89">
        <f t="shared" si="3"/>
        <v>0</v>
      </c>
    </row>
    <row r="39" spans="1:9" x14ac:dyDescent="0.25">
      <c r="A39" s="1">
        <f>IF(B39="",0,1)</f>
        <v>0</v>
      </c>
      <c r="B39" s="2"/>
      <c r="C39" s="46">
        <f>SUM(D39:I39)</f>
        <v>0</v>
      </c>
      <c r="D39" s="40"/>
      <c r="E39" s="40"/>
      <c r="F39" s="40"/>
      <c r="G39" s="40"/>
      <c r="H39" s="40"/>
      <c r="I39" s="40"/>
    </row>
    <row r="40" spans="1:9" x14ac:dyDescent="0.25">
      <c r="A40" s="1">
        <f t="shared" ref="A40:A67" si="4">IF(B40="",0,1)</f>
        <v>0</v>
      </c>
      <c r="B40" s="2"/>
      <c r="C40" s="46">
        <f t="shared" ref="C40:C67" si="5">SUM(D40:I40)</f>
        <v>0</v>
      </c>
      <c r="D40" s="40"/>
      <c r="E40" s="40"/>
      <c r="F40" s="40"/>
      <c r="G40" s="40"/>
      <c r="H40" s="40"/>
      <c r="I40" s="40"/>
    </row>
    <row r="41" spans="1:9" x14ac:dyDescent="0.25">
      <c r="A41" s="1">
        <f t="shared" si="4"/>
        <v>0</v>
      </c>
      <c r="B41" s="2"/>
      <c r="C41" s="46">
        <f t="shared" si="5"/>
        <v>0</v>
      </c>
      <c r="D41" s="40"/>
      <c r="E41" s="40"/>
      <c r="F41" s="40"/>
      <c r="G41" s="40"/>
      <c r="H41" s="40"/>
      <c r="I41" s="40"/>
    </row>
    <row r="42" spans="1:9" x14ac:dyDescent="0.25">
      <c r="A42" s="1">
        <f t="shared" si="4"/>
        <v>0</v>
      </c>
      <c r="B42" s="2"/>
      <c r="C42" s="46">
        <f t="shared" si="5"/>
        <v>0</v>
      </c>
      <c r="D42" s="40"/>
      <c r="E42" s="40"/>
      <c r="F42" s="40"/>
      <c r="G42" s="40"/>
      <c r="H42" s="40"/>
      <c r="I42" s="40"/>
    </row>
    <row r="43" spans="1:9" x14ac:dyDescent="0.25">
      <c r="A43" s="1">
        <f t="shared" si="4"/>
        <v>0</v>
      </c>
      <c r="B43" s="2"/>
      <c r="C43" s="46">
        <f t="shared" si="5"/>
        <v>0</v>
      </c>
      <c r="D43" s="40"/>
      <c r="E43" s="40"/>
      <c r="F43" s="40"/>
      <c r="G43" s="40"/>
      <c r="H43" s="40"/>
      <c r="I43" s="40"/>
    </row>
    <row r="44" spans="1:9" x14ac:dyDescent="0.25">
      <c r="A44" s="1">
        <f t="shared" si="4"/>
        <v>0</v>
      </c>
      <c r="B44" s="2"/>
      <c r="C44" s="46">
        <f t="shared" si="5"/>
        <v>0</v>
      </c>
      <c r="D44" s="40"/>
      <c r="E44" s="40"/>
      <c r="F44" s="40"/>
      <c r="G44" s="40"/>
      <c r="H44" s="40"/>
      <c r="I44" s="40"/>
    </row>
    <row r="45" spans="1:9" x14ac:dyDescent="0.25">
      <c r="A45" s="1">
        <f t="shared" si="4"/>
        <v>0</v>
      </c>
      <c r="B45" s="2"/>
      <c r="C45" s="46">
        <f t="shared" si="5"/>
        <v>0</v>
      </c>
      <c r="D45" s="40"/>
      <c r="E45" s="40"/>
      <c r="F45" s="40"/>
      <c r="G45" s="40"/>
      <c r="H45" s="40"/>
      <c r="I45" s="40"/>
    </row>
    <row r="46" spans="1:9" x14ac:dyDescent="0.25">
      <c r="A46" s="1">
        <f t="shared" si="4"/>
        <v>0</v>
      </c>
      <c r="B46" s="2"/>
      <c r="C46" s="46">
        <f t="shared" si="5"/>
        <v>0</v>
      </c>
      <c r="D46" s="40"/>
      <c r="E46" s="40"/>
      <c r="F46" s="40"/>
      <c r="G46" s="40"/>
      <c r="H46" s="40"/>
      <c r="I46" s="40"/>
    </row>
    <row r="47" spans="1:9" x14ac:dyDescent="0.25">
      <c r="A47" s="1">
        <f t="shared" si="4"/>
        <v>0</v>
      </c>
      <c r="B47" s="2"/>
      <c r="C47" s="46">
        <f t="shared" si="5"/>
        <v>0</v>
      </c>
      <c r="D47" s="40"/>
      <c r="E47" s="40"/>
      <c r="F47" s="40"/>
      <c r="G47" s="40"/>
      <c r="H47" s="40"/>
      <c r="I47" s="40"/>
    </row>
    <row r="48" spans="1:9" x14ac:dyDescent="0.25">
      <c r="A48" s="1">
        <f t="shared" si="4"/>
        <v>0</v>
      </c>
      <c r="B48" s="2"/>
      <c r="C48" s="46">
        <f t="shared" si="5"/>
        <v>0</v>
      </c>
      <c r="D48" s="40"/>
      <c r="E48" s="40"/>
      <c r="F48" s="40"/>
      <c r="G48" s="40"/>
      <c r="H48" s="40"/>
      <c r="I48" s="40"/>
    </row>
    <row r="49" spans="1:9" x14ac:dyDescent="0.25">
      <c r="A49" s="1">
        <f t="shared" si="4"/>
        <v>0</v>
      </c>
      <c r="B49" s="2"/>
      <c r="C49" s="46">
        <f t="shared" si="5"/>
        <v>0</v>
      </c>
      <c r="D49" s="40"/>
      <c r="E49" s="40"/>
      <c r="F49" s="40"/>
      <c r="G49" s="40"/>
      <c r="H49" s="40"/>
      <c r="I49" s="40"/>
    </row>
    <row r="50" spans="1:9" x14ac:dyDescent="0.25">
      <c r="A50" s="1">
        <f t="shared" si="4"/>
        <v>0</v>
      </c>
      <c r="B50" s="2"/>
      <c r="C50" s="46">
        <f t="shared" si="5"/>
        <v>0</v>
      </c>
      <c r="D50" s="40"/>
      <c r="E50" s="40"/>
      <c r="F50" s="40"/>
      <c r="G50" s="40"/>
      <c r="H50" s="40"/>
      <c r="I50" s="40"/>
    </row>
    <row r="51" spans="1:9" x14ac:dyDescent="0.25">
      <c r="A51" s="1">
        <f t="shared" si="4"/>
        <v>0</v>
      </c>
      <c r="B51" s="2"/>
      <c r="C51" s="46">
        <f t="shared" si="5"/>
        <v>0</v>
      </c>
      <c r="D51" s="40"/>
      <c r="E51" s="40"/>
      <c r="F51" s="40"/>
      <c r="G51" s="40"/>
      <c r="H51" s="40"/>
      <c r="I51" s="40"/>
    </row>
    <row r="52" spans="1:9" x14ac:dyDescent="0.25">
      <c r="A52" s="1">
        <f t="shared" si="4"/>
        <v>0</v>
      </c>
      <c r="B52" s="2"/>
      <c r="C52" s="46">
        <f t="shared" si="5"/>
        <v>0</v>
      </c>
      <c r="D52" s="40"/>
      <c r="E52" s="40"/>
      <c r="F52" s="40"/>
      <c r="G52" s="40"/>
      <c r="H52" s="40"/>
      <c r="I52" s="40"/>
    </row>
    <row r="53" spans="1:9" x14ac:dyDescent="0.25">
      <c r="A53" s="1">
        <f t="shared" si="4"/>
        <v>0</v>
      </c>
      <c r="B53" s="2"/>
      <c r="C53" s="46">
        <f t="shared" si="5"/>
        <v>0</v>
      </c>
      <c r="D53" s="40"/>
      <c r="E53" s="40"/>
      <c r="F53" s="40"/>
      <c r="G53" s="40"/>
      <c r="H53" s="40"/>
      <c r="I53" s="40"/>
    </row>
    <row r="54" spans="1:9" x14ac:dyDescent="0.25">
      <c r="A54" s="1">
        <f t="shared" si="4"/>
        <v>0</v>
      </c>
      <c r="B54" s="2"/>
      <c r="C54" s="46">
        <f t="shared" si="5"/>
        <v>0</v>
      </c>
      <c r="D54" s="40"/>
      <c r="E54" s="40"/>
      <c r="F54" s="40"/>
      <c r="G54" s="40"/>
      <c r="H54" s="40"/>
      <c r="I54" s="40"/>
    </row>
    <row r="55" spans="1:9" x14ac:dyDescent="0.25">
      <c r="A55" s="1">
        <f t="shared" si="4"/>
        <v>0</v>
      </c>
      <c r="B55" s="2"/>
      <c r="C55" s="46">
        <f t="shared" si="5"/>
        <v>0</v>
      </c>
      <c r="D55" s="40"/>
      <c r="E55" s="40"/>
      <c r="F55" s="40"/>
      <c r="G55" s="40"/>
      <c r="H55" s="40"/>
      <c r="I55" s="40"/>
    </row>
    <row r="56" spans="1:9" x14ac:dyDescent="0.25">
      <c r="A56" s="1">
        <f t="shared" si="4"/>
        <v>0</v>
      </c>
      <c r="B56" s="2"/>
      <c r="C56" s="46">
        <f t="shared" si="5"/>
        <v>0</v>
      </c>
      <c r="D56" s="40"/>
      <c r="E56" s="40"/>
      <c r="F56" s="40"/>
      <c r="G56" s="40"/>
      <c r="H56" s="40"/>
      <c r="I56" s="40"/>
    </row>
    <row r="57" spans="1:9" x14ac:dyDescent="0.25">
      <c r="A57" s="1">
        <f t="shared" si="4"/>
        <v>0</v>
      </c>
      <c r="B57" s="2"/>
      <c r="C57" s="46">
        <f t="shared" si="5"/>
        <v>0</v>
      </c>
      <c r="D57" s="40"/>
      <c r="E57" s="40"/>
      <c r="F57" s="40"/>
      <c r="G57" s="40"/>
      <c r="H57" s="40"/>
      <c r="I57" s="40"/>
    </row>
    <row r="58" spans="1:9" x14ac:dyDescent="0.25">
      <c r="A58" s="1">
        <f t="shared" si="4"/>
        <v>0</v>
      </c>
      <c r="B58" s="2"/>
      <c r="C58" s="46">
        <f t="shared" si="5"/>
        <v>0</v>
      </c>
      <c r="D58" s="40"/>
      <c r="E58" s="40"/>
      <c r="F58" s="40"/>
      <c r="G58" s="40"/>
      <c r="H58" s="40"/>
      <c r="I58" s="40"/>
    </row>
    <row r="59" spans="1:9" x14ac:dyDescent="0.25">
      <c r="A59" s="1">
        <f t="shared" si="4"/>
        <v>0</v>
      </c>
      <c r="B59" s="2"/>
      <c r="C59" s="46">
        <f t="shared" si="5"/>
        <v>0</v>
      </c>
      <c r="D59" s="40"/>
      <c r="E59" s="40"/>
      <c r="F59" s="40"/>
      <c r="G59" s="40"/>
      <c r="H59" s="40"/>
      <c r="I59" s="40"/>
    </row>
    <row r="60" spans="1:9" x14ac:dyDescent="0.25">
      <c r="A60" s="1">
        <f t="shared" si="4"/>
        <v>0</v>
      </c>
      <c r="B60" s="2"/>
      <c r="C60" s="46">
        <f t="shared" si="5"/>
        <v>0</v>
      </c>
      <c r="D60" s="40"/>
      <c r="E60" s="40"/>
      <c r="F60" s="40"/>
      <c r="G60" s="40"/>
      <c r="H60" s="40"/>
      <c r="I60" s="40"/>
    </row>
    <row r="61" spans="1:9" x14ac:dyDescent="0.25">
      <c r="A61" s="1">
        <f t="shared" si="4"/>
        <v>0</v>
      </c>
      <c r="B61" s="2"/>
      <c r="C61" s="46">
        <f t="shared" si="5"/>
        <v>0</v>
      </c>
      <c r="D61" s="40"/>
      <c r="E61" s="40"/>
      <c r="F61" s="40"/>
      <c r="G61" s="40"/>
      <c r="H61" s="40"/>
      <c r="I61" s="40"/>
    </row>
    <row r="62" spans="1:9" x14ac:dyDescent="0.25">
      <c r="A62" s="1">
        <f t="shared" si="4"/>
        <v>0</v>
      </c>
      <c r="B62" s="2"/>
      <c r="C62" s="46">
        <f t="shared" si="5"/>
        <v>0</v>
      </c>
      <c r="D62" s="40"/>
      <c r="E62" s="40"/>
      <c r="F62" s="40"/>
      <c r="G62" s="40"/>
      <c r="H62" s="40"/>
      <c r="I62" s="40"/>
    </row>
    <row r="63" spans="1:9" x14ac:dyDescent="0.25">
      <c r="A63" s="1">
        <f t="shared" si="4"/>
        <v>0</v>
      </c>
      <c r="B63" s="2"/>
      <c r="C63" s="46">
        <f t="shared" si="5"/>
        <v>0</v>
      </c>
      <c r="D63" s="40"/>
      <c r="E63" s="40"/>
      <c r="F63" s="40"/>
      <c r="G63" s="40"/>
      <c r="H63" s="40"/>
      <c r="I63" s="40"/>
    </row>
    <row r="64" spans="1:9" x14ac:dyDescent="0.25">
      <c r="A64" s="1">
        <f t="shared" si="4"/>
        <v>0</v>
      </c>
      <c r="B64" s="2"/>
      <c r="C64" s="46">
        <f t="shared" si="5"/>
        <v>0</v>
      </c>
      <c r="D64" s="40"/>
      <c r="E64" s="40"/>
      <c r="F64" s="40"/>
      <c r="G64" s="40"/>
      <c r="H64" s="40"/>
      <c r="I64" s="40"/>
    </row>
    <row r="65" spans="1:9" x14ac:dyDescent="0.25">
      <c r="A65" s="1">
        <f t="shared" si="4"/>
        <v>0</v>
      </c>
      <c r="B65" s="2"/>
      <c r="C65" s="46">
        <f t="shared" si="5"/>
        <v>0</v>
      </c>
      <c r="D65" s="40"/>
      <c r="E65" s="40"/>
      <c r="F65" s="40"/>
      <c r="G65" s="40"/>
      <c r="H65" s="40"/>
      <c r="I65" s="40"/>
    </row>
    <row r="66" spans="1:9" x14ac:dyDescent="0.25">
      <c r="A66" s="1">
        <f t="shared" si="4"/>
        <v>0</v>
      </c>
      <c r="B66" s="2"/>
      <c r="C66" s="46">
        <f t="shared" si="5"/>
        <v>0</v>
      </c>
      <c r="D66" s="40"/>
      <c r="E66" s="40"/>
      <c r="F66" s="40"/>
      <c r="G66" s="40"/>
      <c r="H66" s="40"/>
      <c r="I66" s="40"/>
    </row>
    <row r="67" spans="1:9" x14ac:dyDescent="0.25">
      <c r="A67" s="1">
        <f t="shared" si="4"/>
        <v>0</v>
      </c>
      <c r="B67" s="2"/>
      <c r="C67" s="46">
        <f t="shared" si="5"/>
        <v>0</v>
      </c>
      <c r="D67" s="40"/>
      <c r="E67" s="40"/>
      <c r="F67" s="40"/>
      <c r="G67" s="40"/>
      <c r="H67" s="40"/>
      <c r="I67" s="40"/>
    </row>
  </sheetData>
  <sheetProtection algorithmName="SHA-512" hashValue="44SKLs7e7sNgJrPkkwGt0B1LyHvAiIRH/cGTUNOKEeEEjqiCymlbP22uHxATH9BNbJuLOcWQpVJ01V8eMxdiRw==" saltValue="7RrGb1YpY1BBuotxmXn7Ng==" spinCount="100000" sheet="1" objects="1" scenarios="1"/>
  <protectedRanges>
    <protectedRange sqref="D39:I67" name="EU finansiering privat"/>
    <protectedRange sqref="B39:B67" name="EU partner privat"/>
    <protectedRange sqref="D5:I34" name="EU finansiering offentlig"/>
    <protectedRange sqref="B5:B34" name="EU partner offentlig"/>
  </protectedRanges>
  <phoneticPr fontId="2" type="noConversion"/>
  <conditionalFormatting sqref="D4:I67">
    <cfRule type="expression" dxfId="17" priority="1">
      <formula>IF(ISNA(D$4),TRUE,IF(D$4=0,TRUE,FALSE))</formula>
    </cfRule>
  </conditionalFormatting>
  <dataValidations count="3">
    <dataValidation type="list" allowBlank="1" showInputMessage="1" showErrorMessage="1" sqref="B5:B34" xr:uid="{F0E73DF6-969E-454D-840A-F14A58976E32}">
      <formula1>Offentlige_EU</formula1>
    </dataValidation>
    <dataValidation type="list" allowBlank="1" showInputMessage="1" showErrorMessage="1" sqref="B39:B67" xr:uid="{0EDB9F44-A467-443A-9837-4480AA496048}">
      <formula1>Private_EU</formula1>
    </dataValidation>
    <dataValidation type="whole" operator="greaterThan" allowBlank="1" showInputMessage="1" showErrorMessage="1" error="Medfinansiering anges som belopp utan decimaler" sqref="D39:I67 D5:I34" xr:uid="{4DFEB936-98AD-40BE-9BB6-D2E7797B44DE}">
      <formula1>-10000000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CC45-A088-4D18-A0AD-A47FD3F65409}">
  <sheetPr>
    <tabColor theme="9"/>
  </sheetPr>
  <dimension ref="A1:R39"/>
  <sheetViews>
    <sheetView topLeftCell="B3" workbookViewId="0">
      <selection activeCell="B5" sqref="B5"/>
    </sheetView>
  </sheetViews>
  <sheetFormatPr defaultColWidth="9.140625" defaultRowHeight="15.75" x14ac:dyDescent="0.25"/>
  <cols>
    <col min="1" max="1" width="2" style="1" hidden="1" customWidth="1"/>
    <col min="2" max="2" width="35.7109375" style="1" customWidth="1"/>
    <col min="3" max="3" width="14.42578125" style="9" customWidth="1"/>
    <col min="4" max="9" width="14.42578125" style="1" customWidth="1"/>
    <col min="10" max="11" width="9.140625" style="1"/>
    <col min="12" max="12" width="11.85546875" style="1" hidden="1" customWidth="1"/>
    <col min="13" max="18" width="9.140625" style="1" hidden="1" customWidth="1"/>
    <col min="19" max="16384" width="9.140625" style="1"/>
  </cols>
  <sheetData>
    <row r="1" spans="1:18" hidden="1" x14ac:dyDescent="0.25"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52</v>
      </c>
      <c r="M1" s="29">
        <v>10</v>
      </c>
    </row>
    <row r="2" spans="1:18" hidden="1" x14ac:dyDescent="0.25">
      <c r="D2" s="1">
        <f t="shared" ref="D2:I2" si="0">D4</f>
        <v>0</v>
      </c>
      <c r="E2" s="1">
        <f t="shared" si="0"/>
        <v>0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</row>
    <row r="3" spans="1:18" s="86" customFormat="1" ht="21" x14ac:dyDescent="0.35">
      <c r="B3" s="79" t="s">
        <v>83</v>
      </c>
      <c r="C3" s="91"/>
      <c r="L3" s="79" t="s">
        <v>74</v>
      </c>
    </row>
    <row r="4" spans="1:18" s="75" customFormat="1" ht="18.75" x14ac:dyDescent="0.3">
      <c r="B4" s="80" t="s">
        <v>2</v>
      </c>
      <c r="C4" s="92" t="s">
        <v>24</v>
      </c>
      <c r="D4" s="89">
        <f>VLOOKUP(D1,'Set-up'!$A$6:$B$11,2,FALSE)</f>
        <v>0</v>
      </c>
      <c r="E4" s="89">
        <f>VLOOKUP(E1,'Set-up'!$A$6:$B$11,2,FALSE)</f>
        <v>0</v>
      </c>
      <c r="F4" s="89">
        <f>VLOOKUP(F1,'Set-up'!$A$6:$B$11,2,FALSE)</f>
        <v>0</v>
      </c>
      <c r="G4" s="89">
        <f>VLOOKUP(G1,'Set-up'!$A$6:$B$11,2,FALSE)</f>
        <v>0</v>
      </c>
      <c r="H4" s="89">
        <f>VLOOKUP(H1,'Set-up'!$A$6:$B$11,2,FALSE)</f>
        <v>0</v>
      </c>
      <c r="I4" s="89">
        <f>VLOOKUP(I1,'Set-up'!$A$6:$B$11,2,FALSE)</f>
        <v>0</v>
      </c>
      <c r="L4" s="93" t="str">
        <f>C4</f>
        <v>Totalt</v>
      </c>
      <c r="M4" s="93">
        <f t="shared" ref="M4:R4" si="1">D4</f>
        <v>0</v>
      </c>
      <c r="N4" s="93">
        <f t="shared" si="1"/>
        <v>0</v>
      </c>
      <c r="O4" s="93">
        <f t="shared" si="1"/>
        <v>0</v>
      </c>
      <c r="P4" s="93">
        <f t="shared" si="1"/>
        <v>0</v>
      </c>
      <c r="Q4" s="93">
        <f t="shared" si="1"/>
        <v>0</v>
      </c>
      <c r="R4" s="93">
        <f t="shared" si="1"/>
        <v>0</v>
      </c>
    </row>
    <row r="5" spans="1:18" x14ac:dyDescent="0.25">
      <c r="A5" s="1">
        <f>IF(B5="",0,1)</f>
        <v>0</v>
      </c>
      <c r="B5" s="2"/>
      <c r="C5" s="45">
        <f>SUM(D5:I5)</f>
        <v>0</v>
      </c>
      <c r="D5" s="40"/>
      <c r="E5" s="40"/>
      <c r="F5" s="40"/>
      <c r="G5" s="41"/>
      <c r="H5" s="41"/>
      <c r="I5" s="41"/>
      <c r="L5" s="35">
        <f>SUM(M5:R5)</f>
        <v>0</v>
      </c>
      <c r="M5" s="27">
        <f>ROUND((D5/$M$1),0)</f>
        <v>0</v>
      </c>
      <c r="N5" s="27">
        <f t="shared" ref="N5:R5" si="2">ROUND((E5/$M$1),0)</f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</row>
    <row r="6" spans="1:18" x14ac:dyDescent="0.25">
      <c r="A6" s="1">
        <f t="shared" ref="A6:A19" si="3">IF(B6="",0,1)</f>
        <v>0</v>
      </c>
      <c r="B6" s="2"/>
      <c r="C6" s="45">
        <f t="shared" ref="C6:C19" si="4">SUM(D6:I6)</f>
        <v>0</v>
      </c>
      <c r="D6" s="40"/>
      <c r="E6" s="40"/>
      <c r="F6" s="40"/>
      <c r="G6" s="41"/>
      <c r="H6" s="41"/>
      <c r="I6" s="41"/>
      <c r="L6" s="35">
        <f t="shared" ref="L6:L19" si="5">SUM(M6:R6)</f>
        <v>0</v>
      </c>
      <c r="M6" s="27">
        <f t="shared" ref="M6:M19" si="6">ROUND((D6/$M$1),0)</f>
        <v>0</v>
      </c>
      <c r="N6" s="27">
        <f t="shared" ref="N6:N19" si="7">ROUND((E6/$M$1),0)</f>
        <v>0</v>
      </c>
      <c r="O6" s="27">
        <f t="shared" ref="O6:O19" si="8">ROUND((F6/$M$1),0)</f>
        <v>0</v>
      </c>
      <c r="P6" s="27">
        <f t="shared" ref="P6:P19" si="9">ROUND((G6/$M$1),0)</f>
        <v>0</v>
      </c>
      <c r="Q6" s="27">
        <f t="shared" ref="Q6:Q19" si="10">ROUND((H6/$M$1),0)</f>
        <v>0</v>
      </c>
      <c r="R6" s="27">
        <f t="shared" ref="R6:R19" si="11">ROUND((I6/$M$1),0)</f>
        <v>0</v>
      </c>
    </row>
    <row r="7" spans="1:18" x14ac:dyDescent="0.25">
      <c r="A7" s="1">
        <f t="shared" si="3"/>
        <v>0</v>
      </c>
      <c r="B7" s="2"/>
      <c r="C7" s="45">
        <f t="shared" si="4"/>
        <v>0</v>
      </c>
      <c r="D7" s="40"/>
      <c r="E7" s="40"/>
      <c r="F7" s="40"/>
      <c r="G7" s="41"/>
      <c r="H7" s="41"/>
      <c r="I7" s="41"/>
      <c r="L7" s="35">
        <f t="shared" si="5"/>
        <v>0</v>
      </c>
      <c r="M7" s="27">
        <f t="shared" si="6"/>
        <v>0</v>
      </c>
      <c r="N7" s="27">
        <f t="shared" si="7"/>
        <v>0</v>
      </c>
      <c r="O7" s="27">
        <f t="shared" si="8"/>
        <v>0</v>
      </c>
      <c r="P7" s="27">
        <f t="shared" si="9"/>
        <v>0</v>
      </c>
      <c r="Q7" s="27">
        <f t="shared" si="10"/>
        <v>0</v>
      </c>
      <c r="R7" s="27">
        <f t="shared" si="11"/>
        <v>0</v>
      </c>
    </row>
    <row r="8" spans="1:18" x14ac:dyDescent="0.25">
      <c r="A8" s="1">
        <f t="shared" si="3"/>
        <v>0</v>
      </c>
      <c r="B8" s="2"/>
      <c r="C8" s="45">
        <f t="shared" si="4"/>
        <v>0</v>
      </c>
      <c r="D8" s="40"/>
      <c r="E8" s="40"/>
      <c r="F8" s="40"/>
      <c r="G8" s="41"/>
      <c r="H8" s="41"/>
      <c r="I8" s="41"/>
      <c r="L8" s="35">
        <f t="shared" si="5"/>
        <v>0</v>
      </c>
      <c r="M8" s="27">
        <f t="shared" si="6"/>
        <v>0</v>
      </c>
      <c r="N8" s="27">
        <f t="shared" si="7"/>
        <v>0</v>
      </c>
      <c r="O8" s="27">
        <f t="shared" si="8"/>
        <v>0</v>
      </c>
      <c r="P8" s="27">
        <f t="shared" si="9"/>
        <v>0</v>
      </c>
      <c r="Q8" s="27">
        <f t="shared" si="10"/>
        <v>0</v>
      </c>
      <c r="R8" s="27">
        <f t="shared" si="11"/>
        <v>0</v>
      </c>
    </row>
    <row r="9" spans="1:18" x14ac:dyDescent="0.25">
      <c r="A9" s="1">
        <f t="shared" si="3"/>
        <v>0</v>
      </c>
      <c r="B9" s="2"/>
      <c r="C9" s="45">
        <f t="shared" si="4"/>
        <v>0</v>
      </c>
      <c r="D9" s="40"/>
      <c r="E9" s="40"/>
      <c r="F9" s="40"/>
      <c r="G9" s="41"/>
      <c r="H9" s="41"/>
      <c r="I9" s="41"/>
      <c r="L9" s="35">
        <f t="shared" si="5"/>
        <v>0</v>
      </c>
      <c r="M9" s="27">
        <f t="shared" si="6"/>
        <v>0</v>
      </c>
      <c r="N9" s="27">
        <f t="shared" si="7"/>
        <v>0</v>
      </c>
      <c r="O9" s="27">
        <f t="shared" si="8"/>
        <v>0</v>
      </c>
      <c r="P9" s="27">
        <f t="shared" si="9"/>
        <v>0</v>
      </c>
      <c r="Q9" s="27">
        <f t="shared" si="10"/>
        <v>0</v>
      </c>
      <c r="R9" s="27">
        <f t="shared" si="11"/>
        <v>0</v>
      </c>
    </row>
    <row r="10" spans="1:18" x14ac:dyDescent="0.25">
      <c r="A10" s="1">
        <f t="shared" si="3"/>
        <v>0</v>
      </c>
      <c r="B10" s="2"/>
      <c r="C10" s="45">
        <f t="shared" si="4"/>
        <v>0</v>
      </c>
      <c r="D10" s="40"/>
      <c r="E10" s="40"/>
      <c r="F10" s="40"/>
      <c r="G10" s="41"/>
      <c r="H10" s="41"/>
      <c r="I10" s="41"/>
      <c r="L10" s="35">
        <f t="shared" si="5"/>
        <v>0</v>
      </c>
      <c r="M10" s="27">
        <f t="shared" si="6"/>
        <v>0</v>
      </c>
      <c r="N10" s="27">
        <f t="shared" si="7"/>
        <v>0</v>
      </c>
      <c r="O10" s="27">
        <f t="shared" si="8"/>
        <v>0</v>
      </c>
      <c r="P10" s="27">
        <f t="shared" si="9"/>
        <v>0</v>
      </c>
      <c r="Q10" s="27">
        <f t="shared" si="10"/>
        <v>0</v>
      </c>
      <c r="R10" s="27">
        <f t="shared" si="11"/>
        <v>0</v>
      </c>
    </row>
    <row r="11" spans="1:18" x14ac:dyDescent="0.25">
      <c r="A11" s="1">
        <f t="shared" si="3"/>
        <v>0</v>
      </c>
      <c r="B11" s="2"/>
      <c r="C11" s="45">
        <f t="shared" si="4"/>
        <v>0</v>
      </c>
      <c r="D11" s="40"/>
      <c r="E11" s="40"/>
      <c r="F11" s="40"/>
      <c r="G11" s="41"/>
      <c r="H11" s="41"/>
      <c r="I11" s="41"/>
      <c r="L11" s="35">
        <f t="shared" si="5"/>
        <v>0</v>
      </c>
      <c r="M11" s="27">
        <f t="shared" si="6"/>
        <v>0</v>
      </c>
      <c r="N11" s="27">
        <f t="shared" si="7"/>
        <v>0</v>
      </c>
      <c r="O11" s="27">
        <f t="shared" si="8"/>
        <v>0</v>
      </c>
      <c r="P11" s="27">
        <f t="shared" si="9"/>
        <v>0</v>
      </c>
      <c r="Q11" s="27">
        <f t="shared" si="10"/>
        <v>0</v>
      </c>
      <c r="R11" s="27">
        <f t="shared" si="11"/>
        <v>0</v>
      </c>
    </row>
    <row r="12" spans="1:18" x14ac:dyDescent="0.25">
      <c r="A12" s="1">
        <f t="shared" si="3"/>
        <v>0</v>
      </c>
      <c r="B12" s="2"/>
      <c r="C12" s="45">
        <f t="shared" si="4"/>
        <v>0</v>
      </c>
      <c r="D12" s="40"/>
      <c r="E12" s="40"/>
      <c r="F12" s="40"/>
      <c r="G12" s="41"/>
      <c r="H12" s="41"/>
      <c r="I12" s="41"/>
      <c r="L12" s="35">
        <f t="shared" si="5"/>
        <v>0</v>
      </c>
      <c r="M12" s="27">
        <f t="shared" si="6"/>
        <v>0</v>
      </c>
      <c r="N12" s="27">
        <f t="shared" si="7"/>
        <v>0</v>
      </c>
      <c r="O12" s="27">
        <f t="shared" si="8"/>
        <v>0</v>
      </c>
      <c r="P12" s="27">
        <f t="shared" si="9"/>
        <v>0</v>
      </c>
      <c r="Q12" s="27">
        <f t="shared" si="10"/>
        <v>0</v>
      </c>
      <c r="R12" s="27">
        <f t="shared" si="11"/>
        <v>0</v>
      </c>
    </row>
    <row r="13" spans="1:18" x14ac:dyDescent="0.25">
      <c r="A13" s="1">
        <f t="shared" si="3"/>
        <v>0</v>
      </c>
      <c r="B13" s="2"/>
      <c r="C13" s="45">
        <f t="shared" si="4"/>
        <v>0</v>
      </c>
      <c r="D13" s="40"/>
      <c r="E13" s="40"/>
      <c r="F13" s="40"/>
      <c r="G13" s="41"/>
      <c r="H13" s="41"/>
      <c r="I13" s="41"/>
      <c r="L13" s="35">
        <f t="shared" si="5"/>
        <v>0</v>
      </c>
      <c r="M13" s="27">
        <f t="shared" si="6"/>
        <v>0</v>
      </c>
      <c r="N13" s="27">
        <f t="shared" si="7"/>
        <v>0</v>
      </c>
      <c r="O13" s="27">
        <f t="shared" si="8"/>
        <v>0</v>
      </c>
      <c r="P13" s="27">
        <f t="shared" si="9"/>
        <v>0</v>
      </c>
      <c r="Q13" s="27">
        <f t="shared" si="10"/>
        <v>0</v>
      </c>
      <c r="R13" s="27">
        <f t="shared" si="11"/>
        <v>0</v>
      </c>
    </row>
    <row r="14" spans="1:18" x14ac:dyDescent="0.25">
      <c r="A14" s="1">
        <f t="shared" si="3"/>
        <v>0</v>
      </c>
      <c r="B14" s="2"/>
      <c r="C14" s="45">
        <f t="shared" si="4"/>
        <v>0</v>
      </c>
      <c r="D14" s="40"/>
      <c r="E14" s="40"/>
      <c r="F14" s="40"/>
      <c r="G14" s="41"/>
      <c r="H14" s="41"/>
      <c r="I14" s="41"/>
      <c r="L14" s="35">
        <f t="shared" si="5"/>
        <v>0</v>
      </c>
      <c r="M14" s="27">
        <f t="shared" si="6"/>
        <v>0</v>
      </c>
      <c r="N14" s="27">
        <f t="shared" si="7"/>
        <v>0</v>
      </c>
      <c r="O14" s="27">
        <f t="shared" si="8"/>
        <v>0</v>
      </c>
      <c r="P14" s="27">
        <f t="shared" si="9"/>
        <v>0</v>
      </c>
      <c r="Q14" s="27">
        <f t="shared" si="10"/>
        <v>0</v>
      </c>
      <c r="R14" s="27">
        <f t="shared" si="11"/>
        <v>0</v>
      </c>
    </row>
    <row r="15" spans="1:18" x14ac:dyDescent="0.25">
      <c r="A15" s="1">
        <f t="shared" si="3"/>
        <v>0</v>
      </c>
      <c r="B15" s="2"/>
      <c r="C15" s="45">
        <f t="shared" si="4"/>
        <v>0</v>
      </c>
      <c r="D15" s="40"/>
      <c r="E15" s="40"/>
      <c r="F15" s="40"/>
      <c r="G15" s="41"/>
      <c r="H15" s="41"/>
      <c r="I15" s="41"/>
      <c r="L15" s="35">
        <f t="shared" si="5"/>
        <v>0</v>
      </c>
      <c r="M15" s="27">
        <f t="shared" si="6"/>
        <v>0</v>
      </c>
      <c r="N15" s="27">
        <f t="shared" si="7"/>
        <v>0</v>
      </c>
      <c r="O15" s="27">
        <f t="shared" si="8"/>
        <v>0</v>
      </c>
      <c r="P15" s="27">
        <f t="shared" si="9"/>
        <v>0</v>
      </c>
      <c r="Q15" s="27">
        <f t="shared" si="10"/>
        <v>0</v>
      </c>
      <c r="R15" s="27">
        <f t="shared" si="11"/>
        <v>0</v>
      </c>
    </row>
    <row r="16" spans="1:18" x14ac:dyDescent="0.25">
      <c r="A16" s="1">
        <f t="shared" si="3"/>
        <v>0</v>
      </c>
      <c r="B16" s="2"/>
      <c r="C16" s="45">
        <f t="shared" si="4"/>
        <v>0</v>
      </c>
      <c r="D16" s="40"/>
      <c r="E16" s="40"/>
      <c r="F16" s="40"/>
      <c r="G16" s="41"/>
      <c r="H16" s="41"/>
      <c r="I16" s="41"/>
      <c r="L16" s="35">
        <f t="shared" si="5"/>
        <v>0</v>
      </c>
      <c r="M16" s="27">
        <f t="shared" si="6"/>
        <v>0</v>
      </c>
      <c r="N16" s="27">
        <f t="shared" si="7"/>
        <v>0</v>
      </c>
      <c r="O16" s="27">
        <f t="shared" si="8"/>
        <v>0</v>
      </c>
      <c r="P16" s="27">
        <f t="shared" si="9"/>
        <v>0</v>
      </c>
      <c r="Q16" s="27">
        <f t="shared" si="10"/>
        <v>0</v>
      </c>
      <c r="R16" s="27">
        <f t="shared" si="11"/>
        <v>0</v>
      </c>
    </row>
    <row r="17" spans="1:18" x14ac:dyDescent="0.25">
      <c r="A17" s="1">
        <f t="shared" si="3"/>
        <v>0</v>
      </c>
      <c r="B17" s="2"/>
      <c r="C17" s="45">
        <f t="shared" si="4"/>
        <v>0</v>
      </c>
      <c r="D17" s="40"/>
      <c r="E17" s="40"/>
      <c r="F17" s="40"/>
      <c r="G17" s="41"/>
      <c r="H17" s="41"/>
      <c r="I17" s="41"/>
      <c r="L17" s="35">
        <f t="shared" si="5"/>
        <v>0</v>
      </c>
      <c r="M17" s="27">
        <f t="shared" si="6"/>
        <v>0</v>
      </c>
      <c r="N17" s="27">
        <f t="shared" si="7"/>
        <v>0</v>
      </c>
      <c r="O17" s="27">
        <f t="shared" si="8"/>
        <v>0</v>
      </c>
      <c r="P17" s="27">
        <f t="shared" si="9"/>
        <v>0</v>
      </c>
      <c r="Q17" s="27">
        <f t="shared" si="10"/>
        <v>0</v>
      </c>
      <c r="R17" s="27">
        <f t="shared" si="11"/>
        <v>0</v>
      </c>
    </row>
    <row r="18" spans="1:18" x14ac:dyDescent="0.25">
      <c r="A18" s="1">
        <f t="shared" si="3"/>
        <v>0</v>
      </c>
      <c r="B18" s="2"/>
      <c r="C18" s="45">
        <f t="shared" si="4"/>
        <v>0</v>
      </c>
      <c r="D18" s="40"/>
      <c r="E18" s="40"/>
      <c r="F18" s="40"/>
      <c r="G18" s="41"/>
      <c r="H18" s="41"/>
      <c r="I18" s="41"/>
      <c r="L18" s="35">
        <f t="shared" si="5"/>
        <v>0</v>
      </c>
      <c r="M18" s="27">
        <f t="shared" si="6"/>
        <v>0</v>
      </c>
      <c r="N18" s="27">
        <f t="shared" si="7"/>
        <v>0</v>
      </c>
      <c r="O18" s="27">
        <f t="shared" si="8"/>
        <v>0</v>
      </c>
      <c r="P18" s="27">
        <f t="shared" si="9"/>
        <v>0</v>
      </c>
      <c r="Q18" s="27">
        <f t="shared" si="10"/>
        <v>0</v>
      </c>
      <c r="R18" s="27">
        <f t="shared" si="11"/>
        <v>0</v>
      </c>
    </row>
    <row r="19" spans="1:18" x14ac:dyDescent="0.25">
      <c r="A19" s="1">
        <f t="shared" si="3"/>
        <v>0</v>
      </c>
      <c r="B19" s="2"/>
      <c r="C19" s="45">
        <f t="shared" si="4"/>
        <v>0</v>
      </c>
      <c r="D19" s="40"/>
      <c r="E19" s="40"/>
      <c r="F19" s="40"/>
      <c r="G19" s="41"/>
      <c r="H19" s="41"/>
      <c r="I19" s="41"/>
      <c r="L19" s="35">
        <f t="shared" si="5"/>
        <v>0</v>
      </c>
      <c r="M19" s="27">
        <f t="shared" si="6"/>
        <v>0</v>
      </c>
      <c r="N19" s="27">
        <f t="shared" si="7"/>
        <v>0</v>
      </c>
      <c r="O19" s="27">
        <f t="shared" si="8"/>
        <v>0</v>
      </c>
      <c r="P19" s="27">
        <f t="shared" si="9"/>
        <v>0</v>
      </c>
      <c r="Q19" s="27">
        <f t="shared" si="10"/>
        <v>0</v>
      </c>
      <c r="R19" s="27">
        <f t="shared" si="11"/>
        <v>0</v>
      </c>
    </row>
    <row r="23" spans="1:18" s="86" customFormat="1" ht="21" x14ac:dyDescent="0.35">
      <c r="B23" s="79" t="s">
        <v>84</v>
      </c>
      <c r="C23" s="91"/>
      <c r="L23" s="79" t="s">
        <v>75</v>
      </c>
    </row>
    <row r="24" spans="1:18" s="87" customFormat="1" ht="18.75" x14ac:dyDescent="0.3">
      <c r="B24" s="80" t="s">
        <v>2</v>
      </c>
      <c r="C24" s="92" t="s">
        <v>24</v>
      </c>
      <c r="D24" s="89">
        <f t="shared" ref="D24:I24" si="12">D4</f>
        <v>0</v>
      </c>
      <c r="E24" s="89">
        <f t="shared" si="12"/>
        <v>0</v>
      </c>
      <c r="F24" s="89">
        <f t="shared" si="12"/>
        <v>0</v>
      </c>
      <c r="G24" s="89">
        <f t="shared" si="12"/>
        <v>0</v>
      </c>
      <c r="H24" s="89">
        <f t="shared" si="12"/>
        <v>0</v>
      </c>
      <c r="I24" s="89">
        <f t="shared" si="12"/>
        <v>0</v>
      </c>
      <c r="L24" s="93" t="str">
        <f>C24</f>
        <v>Totalt</v>
      </c>
      <c r="M24" s="93">
        <f t="shared" ref="M24:R24" si="13">D24</f>
        <v>0</v>
      </c>
      <c r="N24" s="93">
        <f t="shared" si="13"/>
        <v>0</v>
      </c>
      <c r="O24" s="93">
        <f t="shared" si="13"/>
        <v>0</v>
      </c>
      <c r="P24" s="93">
        <f t="shared" si="13"/>
        <v>0</v>
      </c>
      <c r="Q24" s="93">
        <f t="shared" si="13"/>
        <v>0</v>
      </c>
      <c r="R24" s="93">
        <f t="shared" si="13"/>
        <v>0</v>
      </c>
    </row>
    <row r="25" spans="1:18" x14ac:dyDescent="0.25">
      <c r="A25" s="1">
        <f>IF(B25="",0,1)</f>
        <v>0</v>
      </c>
      <c r="B25" s="2"/>
      <c r="C25" s="45">
        <f>SUM(D25:I25)</f>
        <v>0</v>
      </c>
      <c r="D25" s="40"/>
      <c r="E25" s="40"/>
      <c r="F25" s="40"/>
      <c r="G25" s="41"/>
      <c r="H25" s="41"/>
      <c r="I25" s="41"/>
      <c r="L25" s="35">
        <f>SUM(M25:R25)</f>
        <v>0</v>
      </c>
      <c r="M25" s="27">
        <f>ROUND((D25/$M$1),0)</f>
        <v>0</v>
      </c>
      <c r="N25" s="27">
        <f t="shared" ref="N25:R25" si="14">ROUND((E25/$M$1),0)</f>
        <v>0</v>
      </c>
      <c r="O25" s="27">
        <f t="shared" si="14"/>
        <v>0</v>
      </c>
      <c r="P25" s="27">
        <f t="shared" si="14"/>
        <v>0</v>
      </c>
      <c r="Q25" s="27">
        <f t="shared" si="14"/>
        <v>0</v>
      </c>
      <c r="R25" s="27">
        <f t="shared" si="14"/>
        <v>0</v>
      </c>
    </row>
    <row r="26" spans="1:18" x14ac:dyDescent="0.25">
      <c r="A26" s="1">
        <f t="shared" ref="A26:A39" si="15">IF(B26="",0,1)</f>
        <v>0</v>
      </c>
      <c r="B26" s="2"/>
      <c r="C26" s="45">
        <f t="shared" ref="C26:C39" si="16">SUM(D26:I26)</f>
        <v>0</v>
      </c>
      <c r="D26" s="40"/>
      <c r="E26" s="40"/>
      <c r="F26" s="40"/>
      <c r="G26" s="41"/>
      <c r="H26" s="41"/>
      <c r="I26" s="41"/>
      <c r="L26" s="35">
        <f t="shared" ref="L26:L39" si="17">SUM(M26:R26)</f>
        <v>0</v>
      </c>
      <c r="M26" s="27">
        <f t="shared" ref="M26:M39" si="18">ROUND((D26/$M$1),0)</f>
        <v>0</v>
      </c>
      <c r="N26" s="27">
        <f t="shared" ref="N26:N39" si="19">ROUND((E26/$M$1),0)</f>
        <v>0</v>
      </c>
      <c r="O26" s="27">
        <f t="shared" ref="O26:O39" si="20">ROUND((F26/$M$1),0)</f>
        <v>0</v>
      </c>
      <c r="P26" s="27">
        <f t="shared" ref="P26:P39" si="21">ROUND((G26/$M$1),0)</f>
        <v>0</v>
      </c>
      <c r="Q26" s="27">
        <f t="shared" ref="Q26:Q39" si="22">ROUND((H26/$M$1),0)</f>
        <v>0</v>
      </c>
      <c r="R26" s="27">
        <f t="shared" ref="R26:R39" si="23">ROUND((I26/$M$1),0)</f>
        <v>0</v>
      </c>
    </row>
    <row r="27" spans="1:18" x14ac:dyDescent="0.25">
      <c r="A27" s="1">
        <f t="shared" si="15"/>
        <v>0</v>
      </c>
      <c r="B27" s="2"/>
      <c r="C27" s="45">
        <f t="shared" si="16"/>
        <v>0</v>
      </c>
      <c r="D27" s="40"/>
      <c r="E27" s="40"/>
      <c r="F27" s="40"/>
      <c r="G27" s="41"/>
      <c r="H27" s="41"/>
      <c r="I27" s="41"/>
      <c r="L27" s="35">
        <f t="shared" si="17"/>
        <v>0</v>
      </c>
      <c r="M27" s="27">
        <f t="shared" si="18"/>
        <v>0</v>
      </c>
      <c r="N27" s="27">
        <f t="shared" si="19"/>
        <v>0</v>
      </c>
      <c r="O27" s="27">
        <f t="shared" si="20"/>
        <v>0</v>
      </c>
      <c r="P27" s="27">
        <f t="shared" si="21"/>
        <v>0</v>
      </c>
      <c r="Q27" s="27">
        <f t="shared" si="22"/>
        <v>0</v>
      </c>
      <c r="R27" s="27">
        <f t="shared" si="23"/>
        <v>0</v>
      </c>
    </row>
    <row r="28" spans="1:18" x14ac:dyDescent="0.25">
      <c r="A28" s="1">
        <f t="shared" si="15"/>
        <v>0</v>
      </c>
      <c r="B28" s="2"/>
      <c r="C28" s="45">
        <f t="shared" si="16"/>
        <v>0</v>
      </c>
      <c r="D28" s="40"/>
      <c r="E28" s="40"/>
      <c r="F28" s="40"/>
      <c r="G28" s="41"/>
      <c r="H28" s="41"/>
      <c r="I28" s="41"/>
      <c r="L28" s="35">
        <f t="shared" si="17"/>
        <v>0</v>
      </c>
      <c r="M28" s="27">
        <f t="shared" si="18"/>
        <v>0</v>
      </c>
      <c r="N28" s="27">
        <f t="shared" si="19"/>
        <v>0</v>
      </c>
      <c r="O28" s="27">
        <f t="shared" si="20"/>
        <v>0</v>
      </c>
      <c r="P28" s="27">
        <f t="shared" si="21"/>
        <v>0</v>
      </c>
      <c r="Q28" s="27">
        <f t="shared" si="22"/>
        <v>0</v>
      </c>
      <c r="R28" s="27">
        <f t="shared" si="23"/>
        <v>0</v>
      </c>
    </row>
    <row r="29" spans="1:18" x14ac:dyDescent="0.25">
      <c r="A29" s="1">
        <f t="shared" si="15"/>
        <v>0</v>
      </c>
      <c r="B29" s="2"/>
      <c r="C29" s="45">
        <f t="shared" si="16"/>
        <v>0</v>
      </c>
      <c r="D29" s="40"/>
      <c r="E29" s="40"/>
      <c r="F29" s="40"/>
      <c r="G29" s="41"/>
      <c r="H29" s="41"/>
      <c r="I29" s="41"/>
      <c r="L29" s="35">
        <f t="shared" si="17"/>
        <v>0</v>
      </c>
      <c r="M29" s="27">
        <f t="shared" si="18"/>
        <v>0</v>
      </c>
      <c r="N29" s="27">
        <f t="shared" si="19"/>
        <v>0</v>
      </c>
      <c r="O29" s="27">
        <f t="shared" si="20"/>
        <v>0</v>
      </c>
      <c r="P29" s="27">
        <f t="shared" si="21"/>
        <v>0</v>
      </c>
      <c r="Q29" s="27">
        <f t="shared" si="22"/>
        <v>0</v>
      </c>
      <c r="R29" s="27">
        <f t="shared" si="23"/>
        <v>0</v>
      </c>
    </row>
    <row r="30" spans="1:18" x14ac:dyDescent="0.25">
      <c r="A30" s="1">
        <f t="shared" si="15"/>
        <v>0</v>
      </c>
      <c r="B30" s="2"/>
      <c r="C30" s="45">
        <f t="shared" si="16"/>
        <v>0</v>
      </c>
      <c r="D30" s="40"/>
      <c r="E30" s="40"/>
      <c r="F30" s="40"/>
      <c r="G30" s="41"/>
      <c r="H30" s="41"/>
      <c r="I30" s="41"/>
      <c r="L30" s="35">
        <f t="shared" si="17"/>
        <v>0</v>
      </c>
      <c r="M30" s="27">
        <f t="shared" si="18"/>
        <v>0</v>
      </c>
      <c r="N30" s="27">
        <f t="shared" si="19"/>
        <v>0</v>
      </c>
      <c r="O30" s="27">
        <f t="shared" si="20"/>
        <v>0</v>
      </c>
      <c r="P30" s="27">
        <f t="shared" si="21"/>
        <v>0</v>
      </c>
      <c r="Q30" s="27">
        <f t="shared" si="22"/>
        <v>0</v>
      </c>
      <c r="R30" s="27">
        <f t="shared" si="23"/>
        <v>0</v>
      </c>
    </row>
    <row r="31" spans="1:18" x14ac:dyDescent="0.25">
      <c r="A31" s="1">
        <f t="shared" si="15"/>
        <v>0</v>
      </c>
      <c r="B31" s="2"/>
      <c r="C31" s="45">
        <f t="shared" si="16"/>
        <v>0</v>
      </c>
      <c r="D31" s="40"/>
      <c r="E31" s="40"/>
      <c r="F31" s="40"/>
      <c r="G31" s="41"/>
      <c r="H31" s="41"/>
      <c r="I31" s="41"/>
      <c r="L31" s="35">
        <f t="shared" si="17"/>
        <v>0</v>
      </c>
      <c r="M31" s="27">
        <f t="shared" si="18"/>
        <v>0</v>
      </c>
      <c r="N31" s="27">
        <f t="shared" si="19"/>
        <v>0</v>
      </c>
      <c r="O31" s="27">
        <f t="shared" si="20"/>
        <v>0</v>
      </c>
      <c r="P31" s="27">
        <f t="shared" si="21"/>
        <v>0</v>
      </c>
      <c r="Q31" s="27">
        <f t="shared" si="22"/>
        <v>0</v>
      </c>
      <c r="R31" s="27">
        <f t="shared" si="23"/>
        <v>0</v>
      </c>
    </row>
    <row r="32" spans="1:18" x14ac:dyDescent="0.25">
      <c r="A32" s="1">
        <f t="shared" si="15"/>
        <v>0</v>
      </c>
      <c r="B32" s="2"/>
      <c r="C32" s="45">
        <f t="shared" si="16"/>
        <v>0</v>
      </c>
      <c r="D32" s="40"/>
      <c r="E32" s="40"/>
      <c r="F32" s="40"/>
      <c r="G32" s="41"/>
      <c r="H32" s="41"/>
      <c r="I32" s="41"/>
      <c r="L32" s="35">
        <f t="shared" si="17"/>
        <v>0</v>
      </c>
      <c r="M32" s="27">
        <f t="shared" si="18"/>
        <v>0</v>
      </c>
      <c r="N32" s="27">
        <f t="shared" si="19"/>
        <v>0</v>
      </c>
      <c r="O32" s="27">
        <f t="shared" si="20"/>
        <v>0</v>
      </c>
      <c r="P32" s="27">
        <f t="shared" si="21"/>
        <v>0</v>
      </c>
      <c r="Q32" s="27">
        <f t="shared" si="22"/>
        <v>0</v>
      </c>
      <c r="R32" s="27">
        <f t="shared" si="23"/>
        <v>0</v>
      </c>
    </row>
    <row r="33" spans="1:18" x14ac:dyDescent="0.25">
      <c r="A33" s="1">
        <f t="shared" si="15"/>
        <v>0</v>
      </c>
      <c r="B33" s="2"/>
      <c r="C33" s="45">
        <f t="shared" si="16"/>
        <v>0</v>
      </c>
      <c r="D33" s="40"/>
      <c r="E33" s="40"/>
      <c r="F33" s="40"/>
      <c r="G33" s="41"/>
      <c r="H33" s="41"/>
      <c r="I33" s="41"/>
      <c r="L33" s="35">
        <f t="shared" si="17"/>
        <v>0</v>
      </c>
      <c r="M33" s="27">
        <f t="shared" si="18"/>
        <v>0</v>
      </c>
      <c r="N33" s="27">
        <f t="shared" si="19"/>
        <v>0</v>
      </c>
      <c r="O33" s="27">
        <f t="shared" si="20"/>
        <v>0</v>
      </c>
      <c r="P33" s="27">
        <f t="shared" si="21"/>
        <v>0</v>
      </c>
      <c r="Q33" s="27">
        <f t="shared" si="22"/>
        <v>0</v>
      </c>
      <c r="R33" s="27">
        <f t="shared" si="23"/>
        <v>0</v>
      </c>
    </row>
    <row r="34" spans="1:18" x14ac:dyDescent="0.25">
      <c r="A34" s="1">
        <f t="shared" si="15"/>
        <v>0</v>
      </c>
      <c r="B34" s="2"/>
      <c r="C34" s="45">
        <f t="shared" si="16"/>
        <v>0</v>
      </c>
      <c r="D34" s="40"/>
      <c r="E34" s="40"/>
      <c r="F34" s="40"/>
      <c r="G34" s="41"/>
      <c r="H34" s="41"/>
      <c r="I34" s="41"/>
      <c r="L34" s="35">
        <f t="shared" si="17"/>
        <v>0</v>
      </c>
      <c r="M34" s="27">
        <f t="shared" si="18"/>
        <v>0</v>
      </c>
      <c r="N34" s="27">
        <f t="shared" si="19"/>
        <v>0</v>
      </c>
      <c r="O34" s="27">
        <f t="shared" si="20"/>
        <v>0</v>
      </c>
      <c r="P34" s="27">
        <f t="shared" si="21"/>
        <v>0</v>
      </c>
      <c r="Q34" s="27">
        <f t="shared" si="22"/>
        <v>0</v>
      </c>
      <c r="R34" s="27">
        <f t="shared" si="23"/>
        <v>0</v>
      </c>
    </row>
    <row r="35" spans="1:18" x14ac:dyDescent="0.25">
      <c r="A35" s="1">
        <f t="shared" si="15"/>
        <v>0</v>
      </c>
      <c r="B35" s="2"/>
      <c r="C35" s="45">
        <f t="shared" si="16"/>
        <v>0</v>
      </c>
      <c r="D35" s="40"/>
      <c r="E35" s="40"/>
      <c r="F35" s="40"/>
      <c r="G35" s="41"/>
      <c r="H35" s="41"/>
      <c r="I35" s="41"/>
      <c r="L35" s="35">
        <f t="shared" si="17"/>
        <v>0</v>
      </c>
      <c r="M35" s="27">
        <f t="shared" si="18"/>
        <v>0</v>
      </c>
      <c r="N35" s="27">
        <f t="shared" si="19"/>
        <v>0</v>
      </c>
      <c r="O35" s="27">
        <f t="shared" si="20"/>
        <v>0</v>
      </c>
      <c r="P35" s="27">
        <f t="shared" si="21"/>
        <v>0</v>
      </c>
      <c r="Q35" s="27">
        <f t="shared" si="22"/>
        <v>0</v>
      </c>
      <c r="R35" s="27">
        <f t="shared" si="23"/>
        <v>0</v>
      </c>
    </row>
    <row r="36" spans="1:18" x14ac:dyDescent="0.25">
      <c r="A36" s="1">
        <f t="shared" si="15"/>
        <v>0</v>
      </c>
      <c r="B36" s="2"/>
      <c r="C36" s="45">
        <f t="shared" si="16"/>
        <v>0</v>
      </c>
      <c r="D36" s="40"/>
      <c r="E36" s="40"/>
      <c r="F36" s="40"/>
      <c r="G36" s="41"/>
      <c r="H36" s="41"/>
      <c r="I36" s="41"/>
      <c r="L36" s="35">
        <f t="shared" si="17"/>
        <v>0</v>
      </c>
      <c r="M36" s="27">
        <f t="shared" si="18"/>
        <v>0</v>
      </c>
      <c r="N36" s="27">
        <f t="shared" si="19"/>
        <v>0</v>
      </c>
      <c r="O36" s="27">
        <f t="shared" si="20"/>
        <v>0</v>
      </c>
      <c r="P36" s="27">
        <f t="shared" si="21"/>
        <v>0</v>
      </c>
      <c r="Q36" s="27">
        <f t="shared" si="22"/>
        <v>0</v>
      </c>
      <c r="R36" s="27">
        <f t="shared" si="23"/>
        <v>0</v>
      </c>
    </row>
    <row r="37" spans="1:18" x14ac:dyDescent="0.25">
      <c r="A37" s="1">
        <f t="shared" si="15"/>
        <v>0</v>
      </c>
      <c r="B37" s="2"/>
      <c r="C37" s="45">
        <f t="shared" si="16"/>
        <v>0</v>
      </c>
      <c r="D37" s="40"/>
      <c r="E37" s="40"/>
      <c r="F37" s="40"/>
      <c r="G37" s="41"/>
      <c r="H37" s="41"/>
      <c r="I37" s="41"/>
      <c r="L37" s="35">
        <f t="shared" si="17"/>
        <v>0</v>
      </c>
      <c r="M37" s="27">
        <f t="shared" si="18"/>
        <v>0</v>
      </c>
      <c r="N37" s="27">
        <f t="shared" si="19"/>
        <v>0</v>
      </c>
      <c r="O37" s="27">
        <f t="shared" si="20"/>
        <v>0</v>
      </c>
      <c r="P37" s="27">
        <f t="shared" si="21"/>
        <v>0</v>
      </c>
      <c r="Q37" s="27">
        <f t="shared" si="22"/>
        <v>0</v>
      </c>
      <c r="R37" s="27">
        <f t="shared" si="23"/>
        <v>0</v>
      </c>
    </row>
    <row r="38" spans="1:18" x14ac:dyDescent="0.25">
      <c r="A38" s="1">
        <f t="shared" si="15"/>
        <v>0</v>
      </c>
      <c r="B38" s="2"/>
      <c r="C38" s="45">
        <f t="shared" si="16"/>
        <v>0</v>
      </c>
      <c r="D38" s="40"/>
      <c r="E38" s="40"/>
      <c r="F38" s="40"/>
      <c r="G38" s="41"/>
      <c r="H38" s="41"/>
      <c r="I38" s="41"/>
      <c r="L38" s="35">
        <f t="shared" si="17"/>
        <v>0</v>
      </c>
      <c r="M38" s="27">
        <f t="shared" si="18"/>
        <v>0</v>
      </c>
      <c r="N38" s="27">
        <f t="shared" si="19"/>
        <v>0</v>
      </c>
      <c r="O38" s="27">
        <f t="shared" si="20"/>
        <v>0</v>
      </c>
      <c r="P38" s="27">
        <f t="shared" si="21"/>
        <v>0</v>
      </c>
      <c r="Q38" s="27">
        <f t="shared" si="22"/>
        <v>0</v>
      </c>
      <c r="R38" s="27">
        <f t="shared" si="23"/>
        <v>0</v>
      </c>
    </row>
    <row r="39" spans="1:18" x14ac:dyDescent="0.25">
      <c r="A39" s="1">
        <f t="shared" si="15"/>
        <v>0</v>
      </c>
      <c r="B39" s="2"/>
      <c r="C39" s="45">
        <f t="shared" si="16"/>
        <v>0</v>
      </c>
      <c r="D39" s="40"/>
      <c r="E39" s="40"/>
      <c r="F39" s="40"/>
      <c r="G39" s="41"/>
      <c r="H39" s="41"/>
      <c r="I39" s="41"/>
      <c r="L39" s="35">
        <f t="shared" si="17"/>
        <v>0</v>
      </c>
      <c r="M39" s="27">
        <f t="shared" si="18"/>
        <v>0</v>
      </c>
      <c r="N39" s="27">
        <f t="shared" si="19"/>
        <v>0</v>
      </c>
      <c r="O39" s="27">
        <f t="shared" si="20"/>
        <v>0</v>
      </c>
      <c r="P39" s="27">
        <f t="shared" si="21"/>
        <v>0</v>
      </c>
      <c r="Q39" s="27">
        <f t="shared" si="22"/>
        <v>0</v>
      </c>
      <c r="R39" s="27">
        <f t="shared" si="23"/>
        <v>0</v>
      </c>
    </row>
  </sheetData>
  <sheetProtection algorithmName="SHA-512" hashValue="VHQlukz5RHz51gqqbELEAH4a990/WOc7yCXc34AiVxGoXKs1QN7E3ysydY73GcmkUbprTPUfuqriVWzqCpuzFg==" saltValue="YgAlbS3+mIu+b7HZAAnIEA==" spinCount="100000" sheet="1" objects="1" scenarios="1"/>
  <protectedRanges>
    <protectedRange sqref="D25:I39" name="NO finansiering privat"/>
    <protectedRange sqref="D5:I19" name="NO finansiering offentlig"/>
    <protectedRange sqref="B25:B39" name="NO partner privat"/>
    <protectedRange sqref="B5:B19" name="NO partner offentlig"/>
  </protectedRanges>
  <conditionalFormatting sqref="D4:I39">
    <cfRule type="expression" dxfId="16" priority="1">
      <formula>IF(ISNA(D$4),TRUE,IF(D$4=0,TRUE,FALSE))</formula>
    </cfRule>
  </conditionalFormatting>
  <dataValidations count="3">
    <dataValidation type="list" allowBlank="1" showInputMessage="1" showErrorMessage="1" sqref="B5:B19" xr:uid="{648F0531-B6DA-41EE-8EAC-9075539E14E4}">
      <formula1>Offentlige_NO</formula1>
    </dataValidation>
    <dataValidation type="list" allowBlank="1" showInputMessage="1" showErrorMessage="1" sqref="B25:B39" xr:uid="{8069C857-7D48-470F-A099-36258C421F57}">
      <formula1>Private_NO</formula1>
    </dataValidation>
    <dataValidation type="whole" operator="greaterThan" allowBlank="1" showInputMessage="1" showErrorMessage="1" error="Medfinansiering anges som belopp utan decimaler" sqref="D5:I19 D25:I39" xr:uid="{D21B7EF9-1F1C-4265-A40E-66F8E660432D}">
      <formula1>-10000000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D6E0-18F7-4BA9-BA18-78151EA58552}">
  <dimension ref="A1:AE47"/>
  <sheetViews>
    <sheetView zoomScaleNormal="100" workbookViewId="0">
      <pane xSplit="1" ySplit="3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3" sqref="B3"/>
    </sheetView>
  </sheetViews>
  <sheetFormatPr defaultColWidth="9.140625" defaultRowHeight="15" x14ac:dyDescent="0.25"/>
  <cols>
    <col min="1" max="1" width="39.28515625" style="1" bestFit="1" customWidth="1"/>
    <col min="2" max="31" width="17.140625" style="1" customWidth="1"/>
    <col min="32" max="16384" width="9.140625" style="1"/>
  </cols>
  <sheetData>
    <row r="1" spans="1:8" hidden="1" x14ac:dyDescent="0.25"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</row>
    <row r="2" spans="1:8" hidden="1" x14ac:dyDescent="0.25">
      <c r="C2" s="1" t="str">
        <f>C4</f>
        <v/>
      </c>
      <c r="D2" s="1" t="str">
        <f t="shared" ref="D2:H2" si="0">D4</f>
        <v/>
      </c>
      <c r="E2" s="1" t="str">
        <f t="shared" si="0"/>
        <v/>
      </c>
      <c r="F2" s="1" t="str">
        <f t="shared" si="0"/>
        <v/>
      </c>
      <c r="G2" s="1" t="str">
        <f t="shared" si="0"/>
        <v/>
      </c>
      <c r="H2" s="1" t="str">
        <f t="shared" si="0"/>
        <v/>
      </c>
    </row>
    <row r="3" spans="1:8" s="94" customFormat="1" ht="21" x14ac:dyDescent="0.35">
      <c r="A3" s="79" t="s">
        <v>77</v>
      </c>
    </row>
    <row r="4" spans="1:8" s="8" customFormat="1" ht="28.15" customHeight="1" x14ac:dyDescent="0.25">
      <c r="A4" s="8" t="s">
        <v>72</v>
      </c>
      <c r="B4" s="36" t="s">
        <v>24</v>
      </c>
      <c r="C4" s="36" t="str">
        <f>VLOOKUP(C1,'Set-up'!$AJ$6:$AL$11,3,FALSE)</f>
        <v/>
      </c>
      <c r="D4" s="36" t="str">
        <f>VLOOKUP(D1,'Set-up'!$AJ$6:$AL$11,3,FALSE)</f>
        <v/>
      </c>
      <c r="E4" s="36" t="str">
        <f>VLOOKUP(E1,'Set-up'!$AJ$6:$AL$11,3,FALSE)</f>
        <v/>
      </c>
      <c r="F4" s="36" t="str">
        <f>VLOOKUP(F1,'Set-up'!$AJ$6:$AL$11,3,FALSE)</f>
        <v/>
      </c>
      <c r="G4" s="36" t="str">
        <f>VLOOKUP(G1,'Set-up'!$AJ$6:$AL$11,3,FALSE)</f>
        <v/>
      </c>
      <c r="H4" s="36" t="str">
        <f>VLOOKUP(H1,'Set-up'!$AJ$6:$AL$11,3,FALSE)</f>
        <v/>
      </c>
    </row>
    <row r="5" spans="1:8" x14ac:dyDescent="0.25">
      <c r="A5" s="1" t="s">
        <v>25</v>
      </c>
      <c r="B5" s="13">
        <f t="shared" ref="B5:B10" si="1">SUM(C5:H5)</f>
        <v>0</v>
      </c>
      <c r="C5" s="49">
        <f>SUMIFS('EU kostnader'!G:G,'EU kostnader'!$O:$O,1,'EU kostnader'!$D:$D,'EU-budget'!$A5)</f>
        <v>0</v>
      </c>
      <c r="D5" s="49">
        <f>SUMIFS('EU kostnader'!H:H,'EU kostnader'!$O:$O,1,'EU kostnader'!$D:$D,'EU-budget'!$A5)</f>
        <v>0</v>
      </c>
      <c r="E5" s="49">
        <f>SUMIFS('EU kostnader'!I:I,'EU kostnader'!$O:$O,1,'EU kostnader'!$D:$D,'EU-budget'!$A5)</f>
        <v>0</v>
      </c>
      <c r="F5" s="49">
        <f>SUMIFS('EU kostnader'!J:J,'EU kostnader'!$O:$O,1,'EU kostnader'!$D:$D,'EU-budget'!$A5)</f>
        <v>0</v>
      </c>
      <c r="G5" s="49">
        <f>SUMIFS('EU kostnader'!K:K,'EU kostnader'!$O:$O,1,'EU kostnader'!$D:$D,'EU-budget'!$A5)</f>
        <v>0</v>
      </c>
      <c r="H5" s="49">
        <f>SUMIFS('EU kostnader'!L:L,'EU kostnader'!$O:$O,1,'EU kostnader'!$D:$D,'EU-budget'!$A5)</f>
        <v>0</v>
      </c>
    </row>
    <row r="6" spans="1:8" x14ac:dyDescent="0.25">
      <c r="A6" s="1" t="s">
        <v>26</v>
      </c>
      <c r="B6" s="13">
        <f t="shared" si="1"/>
        <v>0</v>
      </c>
      <c r="C6" s="49">
        <f>SUMIFS('EU kostnader'!G:G,'EU kostnader'!$O:$O,1,'EU kostnader'!$D:$D,'EU-budget'!$A6)</f>
        <v>0</v>
      </c>
      <c r="D6" s="49">
        <f>SUMIFS('EU kostnader'!H:H,'EU kostnader'!$O:$O,1,'EU kostnader'!$D:$D,'EU-budget'!$A6)</f>
        <v>0</v>
      </c>
      <c r="E6" s="49">
        <f>SUMIFS('EU kostnader'!I:I,'EU kostnader'!$O:$O,1,'EU kostnader'!$D:$D,'EU-budget'!$A6)</f>
        <v>0</v>
      </c>
      <c r="F6" s="49">
        <f>SUMIFS('EU kostnader'!J:J,'EU kostnader'!$O:$O,1,'EU kostnader'!$D:$D,'EU-budget'!$A6)</f>
        <v>0</v>
      </c>
      <c r="G6" s="49">
        <f>SUMIFS('EU kostnader'!K:K,'EU kostnader'!$O:$O,1,'EU kostnader'!$D:$D,'EU-budget'!$A6)</f>
        <v>0</v>
      </c>
      <c r="H6" s="49">
        <f>SUMIFS('EU kostnader'!L:L,'EU kostnader'!$O:$O,1,'EU kostnader'!$D:$D,'EU-budget'!$A6)</f>
        <v>0</v>
      </c>
    </row>
    <row r="7" spans="1:8" x14ac:dyDescent="0.25">
      <c r="A7" s="1" t="s">
        <v>27</v>
      </c>
      <c r="B7" s="13">
        <f t="shared" si="1"/>
        <v>0</v>
      </c>
      <c r="C7" s="49">
        <f>SUMIFS('EU kostnader'!G:G,'EU kostnader'!$O:$O,1,'EU kostnader'!$D:$D,'EU-budget'!$A7)</f>
        <v>0</v>
      </c>
      <c r="D7" s="49">
        <f>SUMIFS('EU kostnader'!H:H,'EU kostnader'!$O:$O,1,'EU kostnader'!$D:$D,'EU-budget'!$A7)</f>
        <v>0</v>
      </c>
      <c r="E7" s="49">
        <f>SUMIFS('EU kostnader'!I:I,'EU kostnader'!$O:$O,1,'EU kostnader'!$D:$D,'EU-budget'!$A7)</f>
        <v>0</v>
      </c>
      <c r="F7" s="49">
        <f>SUMIFS('EU kostnader'!J:J,'EU kostnader'!$O:$O,1,'EU kostnader'!$D:$D,'EU-budget'!$A7)</f>
        <v>0</v>
      </c>
      <c r="G7" s="49">
        <f>SUMIFS('EU kostnader'!K:K,'EU kostnader'!$O:$O,1,'EU kostnader'!$D:$D,'EU-budget'!$A7)</f>
        <v>0</v>
      </c>
      <c r="H7" s="49">
        <f>SUMIFS('EU kostnader'!L:L,'EU kostnader'!$O:$O,1,'EU kostnader'!$D:$D,'EU-budget'!$A7)</f>
        <v>0</v>
      </c>
    </row>
    <row r="8" spans="1:8" x14ac:dyDescent="0.25">
      <c r="A8" s="1" t="s">
        <v>111</v>
      </c>
      <c r="B8" s="13">
        <f>SUM(C8:H8)</f>
        <v>0</v>
      </c>
      <c r="C8" s="49">
        <f>SUMIFS('EU kostnader'!G:G,'EU kostnader'!$O:$O,1,'EU kostnader'!$D:$D,'EU-budget'!$A8)</f>
        <v>0</v>
      </c>
      <c r="D8" s="49">
        <f>SUMIFS('EU kostnader'!H:H,'EU kostnader'!$O:$O,1,'EU kostnader'!$D:$D,'EU-budget'!$A8)</f>
        <v>0</v>
      </c>
      <c r="E8" s="49">
        <f>SUMIFS('EU kostnader'!I:I,'EU kostnader'!$O:$O,1,'EU kostnader'!$D:$D,'EU-budget'!$A8)</f>
        <v>0</v>
      </c>
      <c r="F8" s="49">
        <f>SUMIFS('EU kostnader'!J:J,'EU kostnader'!$O:$O,1,'EU kostnader'!$D:$D,'EU-budget'!$A8)</f>
        <v>0</v>
      </c>
      <c r="G8" s="49">
        <f>SUMIFS('EU kostnader'!K:K,'EU kostnader'!$O:$O,1,'EU kostnader'!$D:$D,'EU-budget'!$A8)</f>
        <v>0</v>
      </c>
      <c r="H8" s="49">
        <f>SUMIFS('EU kostnader'!L:L,'EU kostnader'!$O:$O,1,'EU kostnader'!$D:$D,'EU-budget'!$A8)</f>
        <v>0</v>
      </c>
    </row>
    <row r="9" spans="1:8" x14ac:dyDescent="0.25">
      <c r="A9" s="31" t="str">
        <f>IF('Set-up'!F16="Schablon 6 %","Resor och logi - schablon 6 %","Resor och logi")</f>
        <v>Resor och logi - schablon 6 %</v>
      </c>
      <c r="B9" s="13">
        <f t="shared" si="1"/>
        <v>0</v>
      </c>
      <c r="C9" s="49">
        <f>IF('Set-up'!$F$16='Set-up'!$W$7,(ROUND(('EU-budget'!C5*0.06),0)),(SUMIFS('EU kostnader'!G:G,'EU kostnader'!$D:$D,"Resor och logi",'EU kostnader'!$O:$O,1)))</f>
        <v>0</v>
      </c>
      <c r="D9" s="49">
        <f>IF('Set-up'!$F$16='Set-up'!$W$7,(ROUND(('EU-budget'!D5*0.06),0)),(SUMIFS('EU kostnader'!H:H,'EU kostnader'!$D:$D,"Resor och logi",'EU kostnader'!$O:$O,1)))</f>
        <v>0</v>
      </c>
      <c r="E9" s="49">
        <f>IF('Set-up'!$F$16='Set-up'!$W$7,(ROUND(('EU-budget'!E5*0.06),0)),(SUMIFS('EU kostnader'!I:I,'EU kostnader'!$D:$D,"Resor och logi",'EU kostnader'!$O:$O,1)))</f>
        <v>0</v>
      </c>
      <c r="F9" s="49">
        <f>IF('Set-up'!$F$16='Set-up'!$W$7,(ROUND(('EU-budget'!F5*0.06),0)),(SUMIFS('EU kostnader'!J:J,'EU kostnader'!$D:$D,"Resor och logi",'EU kostnader'!$O:$O,1)))</f>
        <v>0</v>
      </c>
      <c r="G9" s="49">
        <f>IF('Set-up'!$F$16='Set-up'!$W$7,(ROUND(('EU-budget'!G5*0.06),0)),(SUMIFS('EU kostnader'!K:K,'EU kostnader'!$D:$D,"Resor och logi",'EU kostnader'!$O:$O,1)))</f>
        <v>0</v>
      </c>
      <c r="H9" s="49">
        <f>IF('Set-up'!$F$16='Set-up'!$W$7,(ROUND(('EU-budget'!H5*0.06),0)),(SUMIFS('EU kostnader'!L:L,'EU kostnader'!$D:$D,"Resor och logi",'EU kostnader'!$O:$O,1)))</f>
        <v>0</v>
      </c>
    </row>
    <row r="10" spans="1:8" x14ac:dyDescent="0.25">
      <c r="A10" s="1" t="s">
        <v>112</v>
      </c>
      <c r="B10" s="13">
        <f t="shared" si="1"/>
        <v>0</v>
      </c>
      <c r="C10" s="49">
        <f>IF('Set-up'!$F$15='Set-up'!$V$7,(ROUND(('EU-budget'!C5*0.15),0)),0)</f>
        <v>0</v>
      </c>
      <c r="D10" s="49">
        <f>IF('Set-up'!$F$15='Set-up'!$V$7,(ROUND(('EU-budget'!D5*0.15),0)),0)</f>
        <v>0</v>
      </c>
      <c r="E10" s="49">
        <f>IF('Set-up'!$F$15='Set-up'!$V$7,(ROUND(('EU-budget'!E5*0.15),0)),0)</f>
        <v>0</v>
      </c>
      <c r="F10" s="49">
        <f>IF('Set-up'!$F$15='Set-up'!$V$7,(ROUND(('EU-budget'!F5*0.15),0)),0)</f>
        <v>0</v>
      </c>
      <c r="G10" s="49">
        <f>IF('Set-up'!$F$15='Set-up'!$V$7,(ROUND(('EU-budget'!G5*0.15),0)),0)</f>
        <v>0</v>
      </c>
      <c r="H10" s="49">
        <f>IF('Set-up'!$F$15='Set-up'!$V$7,(ROUND(('EU-budget'!H5*0.15),0)),0)</f>
        <v>0</v>
      </c>
    </row>
    <row r="11" spans="1:8" x14ac:dyDescent="0.25">
      <c r="A11" s="1" t="s">
        <v>70</v>
      </c>
      <c r="B11" s="13">
        <f>SUM(C11:H11)</f>
        <v>0</v>
      </c>
      <c r="C11" s="49">
        <f>SUMIFS('EU kostnader'!G:G,'EU kostnader'!$O:$O,1,'EU kostnader'!$D:$D,'EU-budget'!$A11)</f>
        <v>0</v>
      </c>
      <c r="D11" s="49">
        <f>SUMIFS('EU kostnader'!H:H,'EU kostnader'!$O:$O,1,'EU kostnader'!$D:$D,'EU-budget'!$A11)</f>
        <v>0</v>
      </c>
      <c r="E11" s="49">
        <f>SUMIFS('EU kostnader'!I:I,'EU kostnader'!$O:$O,1,'EU kostnader'!$D:$D,'EU-budget'!$A11)</f>
        <v>0</v>
      </c>
      <c r="F11" s="49">
        <f>SUMIFS('EU kostnader'!J:J,'EU kostnader'!$O:$O,1,'EU kostnader'!$D:$D,'EU-budget'!$A11)</f>
        <v>0</v>
      </c>
      <c r="G11" s="49">
        <f>SUMIFS('EU kostnader'!K:K,'EU kostnader'!$O:$O,1,'EU kostnader'!$D:$D,'EU-budget'!$A11)</f>
        <v>0</v>
      </c>
      <c r="H11" s="49">
        <f>SUMIFS('EU kostnader'!L:L,'EU kostnader'!$O:$O,1,'EU kostnader'!$D:$D,'EU-budget'!$A11)</f>
        <v>0</v>
      </c>
    </row>
    <row r="12" spans="1:8" s="3" customFormat="1" x14ac:dyDescent="0.25">
      <c r="A12" s="10" t="s">
        <v>28</v>
      </c>
      <c r="B12" s="22">
        <f>SUM(C12:H12)</f>
        <v>0</v>
      </c>
      <c r="C12" s="22">
        <f>SUM(C5:C11)</f>
        <v>0</v>
      </c>
      <c r="D12" s="22">
        <f>SUM(D5:D11)</f>
        <v>0</v>
      </c>
      <c r="E12" s="22">
        <f>SUM(E5:E11)</f>
        <v>0</v>
      </c>
      <c r="F12" s="22">
        <f t="shared" ref="F12:H12" si="2">SUM(F5:F11)</f>
        <v>0</v>
      </c>
      <c r="G12" s="22">
        <f>SUM(G5:G11)</f>
        <v>0</v>
      </c>
      <c r="H12" s="22">
        <f t="shared" si="2"/>
        <v>0</v>
      </c>
    </row>
    <row r="13" spans="1:8" x14ac:dyDescent="0.25">
      <c r="B13" s="13"/>
      <c r="C13" s="13"/>
      <c r="D13" s="13"/>
      <c r="F13" s="13"/>
    </row>
    <row r="14" spans="1:8" s="3" customFormat="1" x14ac:dyDescent="0.25">
      <c r="A14" s="3" t="s">
        <v>94</v>
      </c>
      <c r="B14" s="16"/>
      <c r="C14" s="16"/>
      <c r="D14" s="16"/>
      <c r="F14" s="16"/>
    </row>
    <row r="15" spans="1:8" x14ac:dyDescent="0.25">
      <c r="A15" s="1" t="s">
        <v>85</v>
      </c>
      <c r="B15" s="13">
        <f>SUM(C15:H15)</f>
        <v>0</v>
      </c>
      <c r="C15" s="49">
        <f>SUMIF('EU finansiering'!$A$5:$A$34,1,'EU finansiering'!D5:D34)</f>
        <v>0</v>
      </c>
      <c r="D15" s="49">
        <f>SUMIF('EU finansiering'!$A$5:$A$34,1,'EU finansiering'!E5:E34)</f>
        <v>0</v>
      </c>
      <c r="E15" s="49">
        <f>SUMIF('EU finansiering'!$A$5:$A$34,1,'EU finansiering'!F5:F34)</f>
        <v>0</v>
      </c>
      <c r="F15" s="49">
        <f>SUMIF('EU finansiering'!$A$5:$A$34,1,'EU finansiering'!G5:G34)</f>
        <v>0</v>
      </c>
      <c r="G15" s="49">
        <f>SUMIF('EU finansiering'!$A$5:$A$34,1,'EU finansiering'!H5:H34)</f>
        <v>0</v>
      </c>
      <c r="H15" s="49">
        <f>SUMIF('EU finansiering'!$A$5:$A$34,1,'EU finansiering'!I5:I34)</f>
        <v>0</v>
      </c>
    </row>
    <row r="16" spans="1:8" x14ac:dyDescent="0.25">
      <c r="A16" s="4" t="s">
        <v>86</v>
      </c>
      <c r="B16" s="14">
        <f t="shared" ref="B16:B19" si="3">SUM(C16:H16)</f>
        <v>0</v>
      </c>
      <c r="C16" s="51">
        <f>SUMIF('EU finansiering'!$A$39:$A$67,1,'EU finansiering'!D39:D67)</f>
        <v>0</v>
      </c>
      <c r="D16" s="51">
        <f>SUMIF('EU finansiering'!$A$39:$A$67,1,'EU finansiering'!E39:E67)</f>
        <v>0</v>
      </c>
      <c r="E16" s="51">
        <f>SUMIF('EU finansiering'!$A$39:$A$67,1,'EU finansiering'!F39:F67)</f>
        <v>0</v>
      </c>
      <c r="F16" s="51">
        <f>SUMIF('EU finansiering'!$A$39:$A$67,1,'EU finansiering'!G39:G67)</f>
        <v>0</v>
      </c>
      <c r="G16" s="51">
        <f>SUMIF('EU finansiering'!$A$39:$A$67,1,'EU finansiering'!H39:H67)</f>
        <v>0</v>
      </c>
      <c r="H16" s="51">
        <f>SUMIF('EU finansiering'!$A$39:$A$67,1,'EU finansiering'!I39:I67)</f>
        <v>0</v>
      </c>
    </row>
    <row r="17" spans="1:31" s="3" customFormat="1" x14ac:dyDescent="0.25">
      <c r="A17" s="6" t="s">
        <v>29</v>
      </c>
      <c r="B17" s="20">
        <f t="shared" si="3"/>
        <v>0</v>
      </c>
      <c r="C17" s="20">
        <f>SUM(C15:C16)</f>
        <v>0</v>
      </c>
      <c r="D17" s="20">
        <f t="shared" ref="D17:H17" si="4">SUM(D15:D16)</f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</row>
    <row r="18" spans="1:31" x14ac:dyDescent="0.25">
      <c r="A18" s="7" t="s">
        <v>11</v>
      </c>
      <c r="B18" s="14">
        <f t="shared" si="3"/>
        <v>0</v>
      </c>
      <c r="C18" s="14">
        <f>C12-C17</f>
        <v>0</v>
      </c>
      <c r="D18" s="14">
        <f>D12-D17</f>
        <v>0</v>
      </c>
      <c r="E18" s="14">
        <f t="shared" ref="E18:H18" si="5">E12-E17</f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</row>
    <row r="19" spans="1:31" s="3" customFormat="1" x14ac:dyDescent="0.25">
      <c r="A19" s="10" t="s">
        <v>33</v>
      </c>
      <c r="B19" s="20">
        <f t="shared" si="3"/>
        <v>0</v>
      </c>
      <c r="C19" s="22">
        <f>C17+C18</f>
        <v>0</v>
      </c>
      <c r="D19" s="22">
        <f t="shared" ref="D19:H19" si="6">D17+D18</f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</row>
    <row r="20" spans="1:31" x14ac:dyDescent="0.25">
      <c r="B20" s="13"/>
      <c r="C20" s="13"/>
      <c r="D20" s="13"/>
      <c r="F20" s="13"/>
    </row>
    <row r="21" spans="1:31" x14ac:dyDescent="0.25">
      <c r="A21" s="6" t="s">
        <v>49</v>
      </c>
      <c r="B21" s="52" t="str">
        <f>IF(B19=0,"",(B18/B19))</f>
        <v/>
      </c>
      <c r="C21" s="52" t="str">
        <f t="shared" ref="C21:H21" si="7">IF(C19=0,"",(C18/C19))</f>
        <v/>
      </c>
      <c r="D21" s="52" t="str">
        <f t="shared" si="7"/>
        <v/>
      </c>
      <c r="E21" s="52" t="str">
        <f t="shared" si="7"/>
        <v/>
      </c>
      <c r="F21" s="52" t="str">
        <f t="shared" si="7"/>
        <v/>
      </c>
      <c r="G21" s="52" t="str">
        <f t="shared" si="7"/>
        <v/>
      </c>
      <c r="H21" s="52" t="str">
        <f t="shared" si="7"/>
        <v/>
      </c>
    </row>
    <row r="22" spans="1:31" x14ac:dyDescent="0.25">
      <c r="B22" s="28"/>
      <c r="C22" s="28"/>
      <c r="D22" s="28"/>
      <c r="E22" s="28"/>
      <c r="F22" s="28"/>
    </row>
    <row r="25" spans="1:31" s="15" customFormat="1" hidden="1" x14ac:dyDescent="0.25">
      <c r="B25" s="15">
        <v>1</v>
      </c>
      <c r="C25" s="15">
        <v>2</v>
      </c>
      <c r="D25" s="15">
        <v>3</v>
      </c>
      <c r="E25" s="15">
        <v>4</v>
      </c>
      <c r="F25" s="15">
        <v>5</v>
      </c>
      <c r="G25" s="15">
        <v>6</v>
      </c>
      <c r="H25" s="15">
        <v>7</v>
      </c>
      <c r="I25" s="15">
        <v>8</v>
      </c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5">
        <v>16</v>
      </c>
      <c r="R25" s="15">
        <v>17</v>
      </c>
      <c r="S25" s="15">
        <v>18</v>
      </c>
      <c r="T25" s="15">
        <v>19</v>
      </c>
      <c r="U25" s="15">
        <v>20</v>
      </c>
      <c r="V25" s="15">
        <v>21</v>
      </c>
      <c r="W25" s="15">
        <v>22</v>
      </c>
      <c r="X25" s="15">
        <v>23</v>
      </c>
      <c r="Y25" s="15">
        <v>24</v>
      </c>
      <c r="Z25" s="15">
        <v>25</v>
      </c>
      <c r="AA25" s="15">
        <v>26</v>
      </c>
      <c r="AB25" s="15">
        <v>27</v>
      </c>
      <c r="AC25" s="15">
        <v>28</v>
      </c>
      <c r="AD25" s="15">
        <v>29</v>
      </c>
      <c r="AE25" s="15">
        <v>30</v>
      </c>
    </row>
    <row r="26" spans="1:31" s="15" customFormat="1" hidden="1" x14ac:dyDescent="0.25">
      <c r="B26" s="15" t="str">
        <f>B28</f>
        <v/>
      </c>
      <c r="C26" s="15" t="str">
        <f t="shared" ref="C26:P26" si="8">C28</f>
        <v/>
      </c>
      <c r="D26" s="15" t="str">
        <f t="shared" si="8"/>
        <v/>
      </c>
      <c r="E26" s="15" t="str">
        <f t="shared" si="8"/>
        <v/>
      </c>
      <c r="F26" s="15" t="str">
        <f t="shared" si="8"/>
        <v/>
      </c>
      <c r="G26" s="15" t="str">
        <f t="shared" si="8"/>
        <v/>
      </c>
      <c r="H26" s="15" t="str">
        <f t="shared" si="8"/>
        <v/>
      </c>
      <c r="I26" s="15" t="str">
        <f t="shared" si="8"/>
        <v/>
      </c>
      <c r="J26" s="15" t="str">
        <f t="shared" si="8"/>
        <v/>
      </c>
      <c r="K26" s="15" t="str">
        <f t="shared" si="8"/>
        <v/>
      </c>
      <c r="L26" s="15" t="str">
        <f t="shared" si="8"/>
        <v/>
      </c>
      <c r="M26" s="15" t="str">
        <f t="shared" si="8"/>
        <v/>
      </c>
      <c r="N26" s="15" t="str">
        <f t="shared" si="8"/>
        <v/>
      </c>
      <c r="O26" s="15" t="str">
        <f t="shared" si="8"/>
        <v/>
      </c>
      <c r="P26" s="15" t="str">
        <f t="shared" si="8"/>
        <v/>
      </c>
      <c r="Q26" s="15" t="str">
        <f t="shared" ref="Q26:AE26" si="9">Q28</f>
        <v/>
      </c>
      <c r="R26" s="15" t="str">
        <f t="shared" si="9"/>
        <v/>
      </c>
      <c r="S26" s="15" t="str">
        <f t="shared" si="9"/>
        <v/>
      </c>
      <c r="T26" s="15" t="str">
        <f t="shared" si="9"/>
        <v/>
      </c>
      <c r="U26" s="15" t="str">
        <f t="shared" si="9"/>
        <v/>
      </c>
      <c r="V26" s="15" t="str">
        <f t="shared" si="9"/>
        <v/>
      </c>
      <c r="W26" s="15" t="str">
        <f t="shared" si="9"/>
        <v/>
      </c>
      <c r="X26" s="15" t="str">
        <f t="shared" si="9"/>
        <v/>
      </c>
      <c r="Y26" s="15" t="str">
        <f t="shared" si="9"/>
        <v/>
      </c>
      <c r="Z26" s="15" t="str">
        <f t="shared" si="9"/>
        <v/>
      </c>
      <c r="AA26" s="15" t="str">
        <f t="shared" si="9"/>
        <v/>
      </c>
      <c r="AB26" s="15" t="str">
        <f t="shared" si="9"/>
        <v/>
      </c>
      <c r="AC26" s="15" t="str">
        <f t="shared" si="9"/>
        <v/>
      </c>
      <c r="AD26" s="15" t="str">
        <f t="shared" si="9"/>
        <v/>
      </c>
      <c r="AE26" s="15" t="str">
        <f t="shared" si="9"/>
        <v/>
      </c>
    </row>
    <row r="27" spans="1:31" s="15" customFormat="1" hidden="1" x14ac:dyDescent="0.25">
      <c r="B27" s="19" t="str">
        <f>VLOOKUP(B25,'Set-up'!$AD$35:$AG$64,4,FALSE)</f>
        <v/>
      </c>
      <c r="C27" s="19" t="str">
        <f>VLOOKUP(C25,'Set-up'!$AD$35:$AG$64,4,FALSE)</f>
        <v/>
      </c>
      <c r="D27" s="19" t="str">
        <f>VLOOKUP(D25,'Set-up'!$AD$35:$AG$64,4,FALSE)</f>
        <v/>
      </c>
      <c r="E27" s="19" t="str">
        <f>VLOOKUP(E25,'Set-up'!$AD$35:$AG$64,4,FALSE)</f>
        <v/>
      </c>
      <c r="F27" s="19" t="str">
        <f>VLOOKUP(F25,'Set-up'!$AD$35:$AG$64,4,FALSE)</f>
        <v/>
      </c>
      <c r="G27" s="19" t="str">
        <f>VLOOKUP(G25,'Set-up'!$AD$35:$AG$64,4,FALSE)</f>
        <v/>
      </c>
      <c r="H27" s="19" t="str">
        <f>VLOOKUP(H25,'Set-up'!$AD$35:$AG$64,4,FALSE)</f>
        <v/>
      </c>
      <c r="I27" s="19" t="str">
        <f>VLOOKUP(I25,'Set-up'!$AD$35:$AG$64,4,FALSE)</f>
        <v/>
      </c>
      <c r="J27" s="19" t="str">
        <f>VLOOKUP(J25,'Set-up'!$AD$35:$AG$64,4,FALSE)</f>
        <v/>
      </c>
      <c r="K27" s="19" t="str">
        <f>VLOOKUP(K25,'Set-up'!$AD$35:$AG$64,4,FALSE)</f>
        <v/>
      </c>
      <c r="L27" s="19" t="str">
        <f>VLOOKUP(L25,'Set-up'!$AD$35:$AG$64,4,FALSE)</f>
        <v/>
      </c>
      <c r="M27" s="19" t="str">
        <f>VLOOKUP(M25,'Set-up'!$AD$35:$AG$64,4,FALSE)</f>
        <v/>
      </c>
      <c r="N27" s="19" t="str">
        <f>VLOOKUP(N25,'Set-up'!$AD$35:$AG$64,4,FALSE)</f>
        <v/>
      </c>
      <c r="O27" s="19" t="str">
        <f>VLOOKUP(O25,'Set-up'!$AD$35:$AG$64,4,FALSE)</f>
        <v/>
      </c>
      <c r="P27" s="19" t="str">
        <f>VLOOKUP(P25,'Set-up'!$AD$35:$AG$64,4,FALSE)</f>
        <v/>
      </c>
      <c r="Q27" s="19" t="str">
        <f>VLOOKUP(Q25,'Set-up'!$AD$35:$AG$64,4,FALSE)</f>
        <v/>
      </c>
      <c r="R27" s="19" t="str">
        <f>VLOOKUP(R25,'Set-up'!$AD$35:$AG$64,4,FALSE)</f>
        <v/>
      </c>
      <c r="S27" s="19" t="str">
        <f>VLOOKUP(S25,'Set-up'!$AD$35:$AG$64,4,FALSE)</f>
        <v/>
      </c>
      <c r="T27" s="19" t="str">
        <f>VLOOKUP(T25,'Set-up'!$AD$35:$AG$64,4,FALSE)</f>
        <v/>
      </c>
      <c r="U27" s="19" t="str">
        <f>VLOOKUP(U25,'Set-up'!$AD$35:$AG$64,4,FALSE)</f>
        <v/>
      </c>
      <c r="V27" s="19" t="str">
        <f>VLOOKUP(V25,'Set-up'!$AD$35:$AG$64,4,FALSE)</f>
        <v/>
      </c>
      <c r="W27" s="19" t="str">
        <f>VLOOKUP(W25,'Set-up'!$AD$35:$AG$64,4,FALSE)</f>
        <v/>
      </c>
      <c r="X27" s="19" t="str">
        <f>VLOOKUP(X25,'Set-up'!$AD$35:$AG$64,4,FALSE)</f>
        <v/>
      </c>
      <c r="Y27" s="19" t="str">
        <f>VLOOKUP(Y25,'Set-up'!$AD$35:$AG$64,4,FALSE)</f>
        <v/>
      </c>
      <c r="Z27" s="19" t="str">
        <f>VLOOKUP(Z25,'Set-up'!$AD$35:$AG$64,4,FALSE)</f>
        <v/>
      </c>
      <c r="AA27" s="19" t="str">
        <f>VLOOKUP(AA25,'Set-up'!$AD$35:$AG$64,4,FALSE)</f>
        <v/>
      </c>
      <c r="AB27" s="19" t="str">
        <f>VLOOKUP(AB25,'Set-up'!$AD$35:$AG$64,4,FALSE)</f>
        <v/>
      </c>
      <c r="AC27" s="19" t="str">
        <f>VLOOKUP(AC25,'Set-up'!$AD$35:$AG$64,4,FALSE)</f>
        <v/>
      </c>
      <c r="AD27" s="19" t="str">
        <f>VLOOKUP(AD25,'Set-up'!$AD$35:$AG$64,4,FALSE)</f>
        <v/>
      </c>
      <c r="AE27" s="19" t="str">
        <f>VLOOKUP(AE25,'Set-up'!$AD$35:$AG$64,4,FALSE)</f>
        <v/>
      </c>
    </row>
    <row r="28" spans="1:31" s="18" customFormat="1" ht="45" customHeight="1" x14ac:dyDescent="0.25">
      <c r="A28" s="37" t="s">
        <v>71</v>
      </c>
      <c r="B28" s="48" t="str">
        <f>VLOOKUP(B25,'Set-up'!$AD$35:$AG$64,3,FALSE)</f>
        <v/>
      </c>
      <c r="C28" s="48" t="str">
        <f>VLOOKUP(C25,'Set-up'!$AD$35:$AG$64,3,FALSE)</f>
        <v/>
      </c>
      <c r="D28" s="48" t="str">
        <f>VLOOKUP(D25,'Set-up'!$AD$35:$AG$64,3,FALSE)</f>
        <v/>
      </c>
      <c r="E28" s="48" t="str">
        <f>VLOOKUP(E25,'Set-up'!$AD$35:$AG$64,3,FALSE)</f>
        <v/>
      </c>
      <c r="F28" s="48" t="str">
        <f>VLOOKUP(F25,'Set-up'!$AD$35:$AG$64,3,FALSE)</f>
        <v/>
      </c>
      <c r="G28" s="48" t="str">
        <f>VLOOKUP(G25,'Set-up'!$AD$35:$AG$64,3,FALSE)</f>
        <v/>
      </c>
      <c r="H28" s="48" t="str">
        <f>VLOOKUP(H25,'Set-up'!$AD$35:$AG$64,3,FALSE)</f>
        <v/>
      </c>
      <c r="I28" s="48" t="str">
        <f>VLOOKUP(I25,'Set-up'!$AD$35:$AG$64,3,FALSE)</f>
        <v/>
      </c>
      <c r="J28" s="48" t="str">
        <f>VLOOKUP(J25,'Set-up'!$AD$35:$AG$64,3,FALSE)</f>
        <v/>
      </c>
      <c r="K28" s="48" t="str">
        <f>VLOOKUP(K25,'Set-up'!$AD$35:$AG$64,3,FALSE)</f>
        <v/>
      </c>
      <c r="L28" s="48" t="str">
        <f>VLOOKUP(L25,'Set-up'!$AD$35:$AG$64,3,FALSE)</f>
        <v/>
      </c>
      <c r="M28" s="48" t="str">
        <f>VLOOKUP(M25,'Set-up'!$AD$35:$AG$64,3,FALSE)</f>
        <v/>
      </c>
      <c r="N28" s="48" t="str">
        <f>VLOOKUP(N25,'Set-up'!$AD$35:$AG$64,3,FALSE)</f>
        <v/>
      </c>
      <c r="O28" s="48" t="str">
        <f>VLOOKUP(O25,'Set-up'!$AD$35:$AG$64,3,FALSE)</f>
        <v/>
      </c>
      <c r="P28" s="48" t="str">
        <f>VLOOKUP(P25,'Set-up'!$AD$35:$AG$64,3,FALSE)</f>
        <v/>
      </c>
      <c r="Q28" s="48" t="str">
        <f>VLOOKUP(Q25,'Set-up'!$AD$35:$AG$64,3,FALSE)</f>
        <v/>
      </c>
      <c r="R28" s="48" t="str">
        <f>VLOOKUP(R25,'Set-up'!$AD$35:$AG$64,3,FALSE)</f>
        <v/>
      </c>
      <c r="S28" s="48" t="str">
        <f>VLOOKUP(S25,'Set-up'!$AD$35:$AG$64,3,FALSE)</f>
        <v/>
      </c>
      <c r="T28" s="48" t="str">
        <f>VLOOKUP(T25,'Set-up'!$AD$35:$AG$64,3,FALSE)</f>
        <v/>
      </c>
      <c r="U28" s="48" t="str">
        <f>VLOOKUP(U25,'Set-up'!$AD$35:$AG$64,3,FALSE)</f>
        <v/>
      </c>
      <c r="V28" s="48" t="str">
        <f>VLOOKUP(V25,'Set-up'!$AD$35:$AG$64,3,FALSE)</f>
        <v/>
      </c>
      <c r="W28" s="48" t="str">
        <f>VLOOKUP(W25,'Set-up'!$AD$35:$AG$64,3,FALSE)</f>
        <v/>
      </c>
      <c r="X28" s="48" t="str">
        <f>VLOOKUP(X25,'Set-up'!$AD$35:$AG$64,3,FALSE)</f>
        <v/>
      </c>
      <c r="Y28" s="48" t="str">
        <f>VLOOKUP(Y25,'Set-up'!$AD$35:$AG$64,3,FALSE)</f>
        <v/>
      </c>
      <c r="Z28" s="48" t="str">
        <f>VLOOKUP(Z25,'Set-up'!$AD$35:$AG$64,3,FALSE)</f>
        <v/>
      </c>
      <c r="AA28" s="48" t="str">
        <f>VLOOKUP(AA25,'Set-up'!$AD$35:$AG$64,3,FALSE)</f>
        <v/>
      </c>
      <c r="AB28" s="48" t="str">
        <f>VLOOKUP(AB25,'Set-up'!$AD$35:$AG$64,3,FALSE)</f>
        <v/>
      </c>
      <c r="AC28" s="48" t="str">
        <f>VLOOKUP(AC25,'Set-up'!$AD$35:$AG$64,3,FALSE)</f>
        <v/>
      </c>
      <c r="AD28" s="48" t="str">
        <f>VLOOKUP(AD25,'Set-up'!$AD$35:$AG$64,3,FALSE)</f>
        <v/>
      </c>
      <c r="AE28" s="48" t="str">
        <f>VLOOKUP(AE25,'Set-up'!$AD$35:$AG$64,3,FALSE)</f>
        <v/>
      </c>
    </row>
    <row r="29" spans="1:31" x14ac:dyDescent="0.25">
      <c r="A29" s="1" t="s">
        <v>25</v>
      </c>
      <c r="B29" s="49">
        <f>SUMIFS('EU kostnader'!$F:$F,'EU kostnader'!$C:$C,'EU-budget'!B$28,'EU kostnader'!$D:$D,'EU-budget'!$A29)</f>
        <v>0</v>
      </c>
      <c r="C29" s="49">
        <f>SUMIFS('EU kostnader'!$F:$F,'EU kostnader'!$C:$C,'EU-budget'!C$28,'EU kostnader'!$D:$D,'EU-budget'!$A29)</f>
        <v>0</v>
      </c>
      <c r="D29" s="49">
        <f>SUMIFS('EU kostnader'!$F:$F,'EU kostnader'!$C:$C,'EU-budget'!D$28,'EU kostnader'!$D:$D,'EU-budget'!$A29)</f>
        <v>0</v>
      </c>
      <c r="E29" s="49">
        <f>SUMIFS('EU kostnader'!$F:$F,'EU kostnader'!$C:$C,'EU-budget'!E$28,'EU kostnader'!$D:$D,'EU-budget'!$A29)</f>
        <v>0</v>
      </c>
      <c r="F29" s="49">
        <f>SUMIFS('EU kostnader'!$F:$F,'EU kostnader'!$C:$C,'EU-budget'!F$28,'EU kostnader'!$D:$D,'EU-budget'!$A29)</f>
        <v>0</v>
      </c>
      <c r="G29" s="49">
        <f>SUMIFS('EU kostnader'!$F:$F,'EU kostnader'!$C:$C,'EU-budget'!G$28,'EU kostnader'!$D:$D,'EU-budget'!$A29)</f>
        <v>0</v>
      </c>
      <c r="H29" s="49">
        <f>SUMIFS('EU kostnader'!$F:$F,'EU kostnader'!$C:$C,'EU-budget'!H$28,'EU kostnader'!$D:$D,'EU-budget'!$A29)</f>
        <v>0</v>
      </c>
      <c r="I29" s="49">
        <f>SUMIFS('EU kostnader'!$F:$F,'EU kostnader'!$C:$C,'EU-budget'!I$28,'EU kostnader'!$D:$D,'EU-budget'!$A29)</f>
        <v>0</v>
      </c>
      <c r="J29" s="49">
        <f>SUMIFS('EU kostnader'!$F:$F,'EU kostnader'!$C:$C,'EU-budget'!J$28,'EU kostnader'!$D:$D,'EU-budget'!$A29)</f>
        <v>0</v>
      </c>
      <c r="K29" s="49">
        <f>SUMIFS('EU kostnader'!$F:$F,'EU kostnader'!$C:$C,'EU-budget'!K$28,'EU kostnader'!$D:$D,'EU-budget'!$A29)</f>
        <v>0</v>
      </c>
      <c r="L29" s="49">
        <f>SUMIFS('EU kostnader'!$F:$F,'EU kostnader'!$C:$C,'EU-budget'!L$28,'EU kostnader'!$D:$D,'EU-budget'!$A29)</f>
        <v>0</v>
      </c>
      <c r="M29" s="49">
        <f>SUMIFS('EU kostnader'!$F:$F,'EU kostnader'!$C:$C,'EU-budget'!M$28,'EU kostnader'!$D:$D,'EU-budget'!$A29)</f>
        <v>0</v>
      </c>
      <c r="N29" s="49">
        <f>SUMIFS('EU kostnader'!$F:$F,'EU kostnader'!$C:$C,'EU-budget'!N$28,'EU kostnader'!$D:$D,'EU-budget'!$A29)</f>
        <v>0</v>
      </c>
      <c r="O29" s="49">
        <f>SUMIFS('EU kostnader'!$F:$F,'EU kostnader'!$C:$C,'EU-budget'!O$28,'EU kostnader'!$D:$D,'EU-budget'!$A29)</f>
        <v>0</v>
      </c>
      <c r="P29" s="49">
        <f>SUMIFS('EU kostnader'!$F:$F,'EU kostnader'!$C:$C,'EU-budget'!P$28,'EU kostnader'!$D:$D,'EU-budget'!$A29)</f>
        <v>0</v>
      </c>
      <c r="Q29" s="49">
        <f>SUMIFS('EU kostnader'!$F:$F,'EU kostnader'!$C:$C,'EU-budget'!Q$28,'EU kostnader'!$D:$D,'EU-budget'!$A29)</f>
        <v>0</v>
      </c>
      <c r="R29" s="49">
        <f>SUMIFS('EU kostnader'!$F:$F,'EU kostnader'!$C:$C,'EU-budget'!R$28,'EU kostnader'!$D:$D,'EU-budget'!$A29)</f>
        <v>0</v>
      </c>
      <c r="S29" s="49">
        <f>SUMIFS('EU kostnader'!$F:$F,'EU kostnader'!$C:$C,'EU-budget'!S$28,'EU kostnader'!$D:$D,'EU-budget'!$A29)</f>
        <v>0</v>
      </c>
      <c r="T29" s="49">
        <f>SUMIFS('EU kostnader'!$F:$F,'EU kostnader'!$C:$C,'EU-budget'!T$28,'EU kostnader'!$D:$D,'EU-budget'!$A29)</f>
        <v>0</v>
      </c>
      <c r="U29" s="49">
        <f>SUMIFS('EU kostnader'!$F:$F,'EU kostnader'!$C:$C,'EU-budget'!U$28,'EU kostnader'!$D:$D,'EU-budget'!$A29)</f>
        <v>0</v>
      </c>
      <c r="V29" s="49">
        <f>SUMIFS('EU kostnader'!$F:$F,'EU kostnader'!$C:$C,'EU-budget'!V$28,'EU kostnader'!$D:$D,'EU-budget'!$A29)</f>
        <v>0</v>
      </c>
      <c r="W29" s="49">
        <f>SUMIFS('EU kostnader'!$F:$F,'EU kostnader'!$C:$C,'EU-budget'!W$28,'EU kostnader'!$D:$D,'EU-budget'!$A29)</f>
        <v>0</v>
      </c>
      <c r="X29" s="49">
        <f>SUMIFS('EU kostnader'!$F:$F,'EU kostnader'!$C:$C,'EU-budget'!X$28,'EU kostnader'!$D:$D,'EU-budget'!$A29)</f>
        <v>0</v>
      </c>
      <c r="Y29" s="49">
        <f>SUMIFS('EU kostnader'!$F:$F,'EU kostnader'!$C:$C,'EU-budget'!Y$28,'EU kostnader'!$D:$D,'EU-budget'!$A29)</f>
        <v>0</v>
      </c>
      <c r="Z29" s="49">
        <f>SUMIFS('EU kostnader'!$F:$F,'EU kostnader'!$C:$C,'EU-budget'!Z$28,'EU kostnader'!$D:$D,'EU-budget'!$A29)</f>
        <v>0</v>
      </c>
      <c r="AA29" s="49">
        <f>SUMIFS('EU kostnader'!$F:$F,'EU kostnader'!$C:$C,'EU-budget'!AA$28,'EU kostnader'!$D:$D,'EU-budget'!$A29)</f>
        <v>0</v>
      </c>
      <c r="AB29" s="49">
        <f>SUMIFS('EU kostnader'!$F:$F,'EU kostnader'!$C:$C,'EU-budget'!AB$28,'EU kostnader'!$D:$D,'EU-budget'!$A29)</f>
        <v>0</v>
      </c>
      <c r="AC29" s="49">
        <f>SUMIFS('EU kostnader'!$F:$F,'EU kostnader'!$C:$C,'EU-budget'!AC$28,'EU kostnader'!$D:$D,'EU-budget'!$A29)</f>
        <v>0</v>
      </c>
      <c r="AD29" s="49">
        <f>SUMIFS('EU kostnader'!$F:$F,'EU kostnader'!$C:$C,'EU-budget'!AD$28,'EU kostnader'!$D:$D,'EU-budget'!$A29)</f>
        <v>0</v>
      </c>
      <c r="AE29" s="49">
        <f>SUMIFS('EU kostnader'!$F:$F,'EU kostnader'!$C:$C,'EU-budget'!AE$28,'EU kostnader'!$D:$D,'EU-budget'!$A29)</f>
        <v>0</v>
      </c>
    </row>
    <row r="30" spans="1:31" x14ac:dyDescent="0.25">
      <c r="A30" s="1" t="s">
        <v>26</v>
      </c>
      <c r="B30" s="49">
        <f>SUMIFS('EU kostnader'!$F:$F,'EU kostnader'!$C:$C,'EU-budget'!B$28,'EU kostnader'!$D:$D,'EU-budget'!$A30)</f>
        <v>0</v>
      </c>
      <c r="C30" s="49">
        <f>SUMIFS('EU kostnader'!$F:$F,'EU kostnader'!$C:$C,'EU-budget'!C$28,'EU kostnader'!$D:$D,'EU-budget'!$A30)</f>
        <v>0</v>
      </c>
      <c r="D30" s="49">
        <f>SUMIFS('EU kostnader'!$F:$F,'EU kostnader'!$C:$C,'EU-budget'!D$28,'EU kostnader'!$D:$D,'EU-budget'!$A30)</f>
        <v>0</v>
      </c>
      <c r="E30" s="49">
        <f>SUMIFS('EU kostnader'!$F:$F,'EU kostnader'!$C:$C,'EU-budget'!E$28,'EU kostnader'!$D:$D,'EU-budget'!$A30)</f>
        <v>0</v>
      </c>
      <c r="F30" s="49">
        <f>SUMIFS('EU kostnader'!$F:$F,'EU kostnader'!$C:$C,'EU-budget'!F$28,'EU kostnader'!$D:$D,'EU-budget'!$A30)</f>
        <v>0</v>
      </c>
      <c r="G30" s="49">
        <f>SUMIFS('EU kostnader'!$F:$F,'EU kostnader'!$C:$C,'EU-budget'!G$28,'EU kostnader'!$D:$D,'EU-budget'!$A30)</f>
        <v>0</v>
      </c>
      <c r="H30" s="49">
        <f>SUMIFS('EU kostnader'!$F:$F,'EU kostnader'!$C:$C,'EU-budget'!H$28,'EU kostnader'!$D:$D,'EU-budget'!$A30)</f>
        <v>0</v>
      </c>
      <c r="I30" s="49">
        <f>SUMIFS('EU kostnader'!$F:$F,'EU kostnader'!$C:$C,'EU-budget'!I$28,'EU kostnader'!$D:$D,'EU-budget'!$A30)</f>
        <v>0</v>
      </c>
      <c r="J30" s="49">
        <f>SUMIFS('EU kostnader'!$F:$F,'EU kostnader'!$C:$C,'EU-budget'!J$28,'EU kostnader'!$D:$D,'EU-budget'!$A30)</f>
        <v>0</v>
      </c>
      <c r="K30" s="49">
        <f>SUMIFS('EU kostnader'!$F:$F,'EU kostnader'!$C:$C,'EU-budget'!K$28,'EU kostnader'!$D:$D,'EU-budget'!$A30)</f>
        <v>0</v>
      </c>
      <c r="L30" s="49">
        <f>SUMIFS('EU kostnader'!$F:$F,'EU kostnader'!$C:$C,'EU-budget'!L$28,'EU kostnader'!$D:$D,'EU-budget'!$A30)</f>
        <v>0</v>
      </c>
      <c r="M30" s="49">
        <f>SUMIFS('EU kostnader'!$F:$F,'EU kostnader'!$C:$C,'EU-budget'!M$28,'EU kostnader'!$D:$D,'EU-budget'!$A30)</f>
        <v>0</v>
      </c>
      <c r="N30" s="49">
        <f>SUMIFS('EU kostnader'!$F:$F,'EU kostnader'!$C:$C,'EU-budget'!N$28,'EU kostnader'!$D:$D,'EU-budget'!$A30)</f>
        <v>0</v>
      </c>
      <c r="O30" s="49">
        <f>SUMIFS('EU kostnader'!$F:$F,'EU kostnader'!$C:$C,'EU-budget'!O$28,'EU kostnader'!$D:$D,'EU-budget'!$A30)</f>
        <v>0</v>
      </c>
      <c r="P30" s="49">
        <f>SUMIFS('EU kostnader'!$F:$F,'EU kostnader'!$C:$C,'EU-budget'!P$28,'EU kostnader'!$D:$D,'EU-budget'!$A30)</f>
        <v>0</v>
      </c>
      <c r="Q30" s="49">
        <f>SUMIFS('EU kostnader'!$F:$F,'EU kostnader'!$C:$C,'EU-budget'!Q$28,'EU kostnader'!$D:$D,'EU-budget'!$A30)</f>
        <v>0</v>
      </c>
      <c r="R30" s="49">
        <f>SUMIFS('EU kostnader'!$F:$F,'EU kostnader'!$C:$C,'EU-budget'!R$28,'EU kostnader'!$D:$D,'EU-budget'!$A30)</f>
        <v>0</v>
      </c>
      <c r="S30" s="49">
        <f>SUMIFS('EU kostnader'!$F:$F,'EU kostnader'!$C:$C,'EU-budget'!S$28,'EU kostnader'!$D:$D,'EU-budget'!$A30)</f>
        <v>0</v>
      </c>
      <c r="T30" s="49">
        <f>SUMIFS('EU kostnader'!$F:$F,'EU kostnader'!$C:$C,'EU-budget'!T$28,'EU kostnader'!$D:$D,'EU-budget'!$A30)</f>
        <v>0</v>
      </c>
      <c r="U30" s="49">
        <f>SUMIFS('EU kostnader'!$F:$F,'EU kostnader'!$C:$C,'EU-budget'!U$28,'EU kostnader'!$D:$D,'EU-budget'!$A30)</f>
        <v>0</v>
      </c>
      <c r="V30" s="49">
        <f>SUMIFS('EU kostnader'!$F:$F,'EU kostnader'!$C:$C,'EU-budget'!V$28,'EU kostnader'!$D:$D,'EU-budget'!$A30)</f>
        <v>0</v>
      </c>
      <c r="W30" s="49">
        <f>SUMIFS('EU kostnader'!$F:$F,'EU kostnader'!$C:$C,'EU-budget'!W$28,'EU kostnader'!$D:$D,'EU-budget'!$A30)</f>
        <v>0</v>
      </c>
      <c r="X30" s="49">
        <f>SUMIFS('EU kostnader'!$F:$F,'EU kostnader'!$C:$C,'EU-budget'!X$28,'EU kostnader'!$D:$D,'EU-budget'!$A30)</f>
        <v>0</v>
      </c>
      <c r="Y30" s="49">
        <f>SUMIFS('EU kostnader'!$F:$F,'EU kostnader'!$C:$C,'EU-budget'!Y$28,'EU kostnader'!$D:$D,'EU-budget'!$A30)</f>
        <v>0</v>
      </c>
      <c r="Z30" s="49">
        <f>SUMIFS('EU kostnader'!$F:$F,'EU kostnader'!$C:$C,'EU-budget'!Z$28,'EU kostnader'!$D:$D,'EU-budget'!$A30)</f>
        <v>0</v>
      </c>
      <c r="AA30" s="49">
        <f>SUMIFS('EU kostnader'!$F:$F,'EU kostnader'!$C:$C,'EU-budget'!AA$28,'EU kostnader'!$D:$D,'EU-budget'!$A30)</f>
        <v>0</v>
      </c>
      <c r="AB30" s="49">
        <f>SUMIFS('EU kostnader'!$F:$F,'EU kostnader'!$C:$C,'EU-budget'!AB$28,'EU kostnader'!$D:$D,'EU-budget'!$A30)</f>
        <v>0</v>
      </c>
      <c r="AC30" s="49">
        <f>SUMIFS('EU kostnader'!$F:$F,'EU kostnader'!$C:$C,'EU-budget'!AC$28,'EU kostnader'!$D:$D,'EU-budget'!$A30)</f>
        <v>0</v>
      </c>
      <c r="AD30" s="49">
        <f>SUMIFS('EU kostnader'!$F:$F,'EU kostnader'!$C:$C,'EU-budget'!AD$28,'EU kostnader'!$D:$D,'EU-budget'!$A30)</f>
        <v>0</v>
      </c>
      <c r="AE30" s="49">
        <f>SUMIFS('EU kostnader'!$F:$F,'EU kostnader'!$C:$C,'EU-budget'!AE$28,'EU kostnader'!$D:$D,'EU-budget'!$A30)</f>
        <v>0</v>
      </c>
    </row>
    <row r="31" spans="1:31" x14ac:dyDescent="0.25">
      <c r="A31" s="1" t="s">
        <v>27</v>
      </c>
      <c r="B31" s="49">
        <f>SUMIFS('EU kostnader'!$F:$F,'EU kostnader'!$C:$C,'EU-budget'!B$28,'EU kostnader'!$D:$D,'EU-budget'!$A31)</f>
        <v>0</v>
      </c>
      <c r="C31" s="49">
        <f>SUMIFS('EU kostnader'!$F:$F,'EU kostnader'!$C:$C,'EU-budget'!C$28,'EU kostnader'!$D:$D,'EU-budget'!$A31)</f>
        <v>0</v>
      </c>
      <c r="D31" s="49">
        <f>SUMIFS('EU kostnader'!$F:$F,'EU kostnader'!$C:$C,'EU-budget'!D$28,'EU kostnader'!$D:$D,'EU-budget'!$A31)</f>
        <v>0</v>
      </c>
      <c r="E31" s="49">
        <f>SUMIFS('EU kostnader'!$F:$F,'EU kostnader'!$C:$C,'EU-budget'!E$28,'EU kostnader'!$D:$D,'EU-budget'!$A31)</f>
        <v>0</v>
      </c>
      <c r="F31" s="49">
        <f>SUMIFS('EU kostnader'!$F:$F,'EU kostnader'!$C:$C,'EU-budget'!F$28,'EU kostnader'!$D:$D,'EU-budget'!$A31)</f>
        <v>0</v>
      </c>
      <c r="G31" s="49">
        <f>SUMIFS('EU kostnader'!$F:$F,'EU kostnader'!$C:$C,'EU-budget'!G$28,'EU kostnader'!$D:$D,'EU-budget'!$A31)</f>
        <v>0</v>
      </c>
      <c r="H31" s="49">
        <f>SUMIFS('EU kostnader'!$F:$F,'EU kostnader'!$C:$C,'EU-budget'!H$28,'EU kostnader'!$D:$D,'EU-budget'!$A31)</f>
        <v>0</v>
      </c>
      <c r="I31" s="49">
        <f>SUMIFS('EU kostnader'!$F:$F,'EU kostnader'!$C:$C,'EU-budget'!I$28,'EU kostnader'!$D:$D,'EU-budget'!$A31)</f>
        <v>0</v>
      </c>
      <c r="J31" s="49">
        <f>SUMIFS('EU kostnader'!$F:$F,'EU kostnader'!$C:$C,'EU-budget'!J$28,'EU kostnader'!$D:$D,'EU-budget'!$A31)</f>
        <v>0</v>
      </c>
      <c r="K31" s="49">
        <f>SUMIFS('EU kostnader'!$F:$F,'EU kostnader'!$C:$C,'EU-budget'!K$28,'EU kostnader'!$D:$D,'EU-budget'!$A31)</f>
        <v>0</v>
      </c>
      <c r="L31" s="49">
        <f>SUMIFS('EU kostnader'!$F:$F,'EU kostnader'!$C:$C,'EU-budget'!L$28,'EU kostnader'!$D:$D,'EU-budget'!$A31)</f>
        <v>0</v>
      </c>
      <c r="M31" s="49">
        <f>SUMIFS('EU kostnader'!$F:$F,'EU kostnader'!$C:$C,'EU-budget'!M$28,'EU kostnader'!$D:$D,'EU-budget'!$A31)</f>
        <v>0</v>
      </c>
      <c r="N31" s="49">
        <f>SUMIFS('EU kostnader'!$F:$F,'EU kostnader'!$C:$C,'EU-budget'!N$28,'EU kostnader'!$D:$D,'EU-budget'!$A31)</f>
        <v>0</v>
      </c>
      <c r="O31" s="49">
        <f>SUMIFS('EU kostnader'!$F:$F,'EU kostnader'!$C:$C,'EU-budget'!O$28,'EU kostnader'!$D:$D,'EU-budget'!$A31)</f>
        <v>0</v>
      </c>
      <c r="P31" s="49">
        <f>SUMIFS('EU kostnader'!$F:$F,'EU kostnader'!$C:$C,'EU-budget'!P$28,'EU kostnader'!$D:$D,'EU-budget'!$A31)</f>
        <v>0</v>
      </c>
      <c r="Q31" s="49">
        <f>SUMIFS('EU kostnader'!$F:$F,'EU kostnader'!$C:$C,'EU-budget'!Q$28,'EU kostnader'!$D:$D,'EU-budget'!$A31)</f>
        <v>0</v>
      </c>
      <c r="R31" s="49">
        <f>SUMIFS('EU kostnader'!$F:$F,'EU kostnader'!$C:$C,'EU-budget'!R$28,'EU kostnader'!$D:$D,'EU-budget'!$A31)</f>
        <v>0</v>
      </c>
      <c r="S31" s="49">
        <f>SUMIFS('EU kostnader'!$F:$F,'EU kostnader'!$C:$C,'EU-budget'!S$28,'EU kostnader'!$D:$D,'EU-budget'!$A31)</f>
        <v>0</v>
      </c>
      <c r="T31" s="49">
        <f>SUMIFS('EU kostnader'!$F:$F,'EU kostnader'!$C:$C,'EU-budget'!T$28,'EU kostnader'!$D:$D,'EU-budget'!$A31)</f>
        <v>0</v>
      </c>
      <c r="U31" s="49">
        <f>SUMIFS('EU kostnader'!$F:$F,'EU kostnader'!$C:$C,'EU-budget'!U$28,'EU kostnader'!$D:$D,'EU-budget'!$A31)</f>
        <v>0</v>
      </c>
      <c r="V31" s="49">
        <f>SUMIFS('EU kostnader'!$F:$F,'EU kostnader'!$C:$C,'EU-budget'!V$28,'EU kostnader'!$D:$D,'EU-budget'!$A31)</f>
        <v>0</v>
      </c>
      <c r="W31" s="49">
        <f>SUMIFS('EU kostnader'!$F:$F,'EU kostnader'!$C:$C,'EU-budget'!W$28,'EU kostnader'!$D:$D,'EU-budget'!$A31)</f>
        <v>0</v>
      </c>
      <c r="X31" s="49">
        <f>SUMIFS('EU kostnader'!$F:$F,'EU kostnader'!$C:$C,'EU-budget'!X$28,'EU kostnader'!$D:$D,'EU-budget'!$A31)</f>
        <v>0</v>
      </c>
      <c r="Y31" s="49">
        <f>SUMIFS('EU kostnader'!$F:$F,'EU kostnader'!$C:$C,'EU-budget'!Y$28,'EU kostnader'!$D:$D,'EU-budget'!$A31)</f>
        <v>0</v>
      </c>
      <c r="Z31" s="49">
        <f>SUMIFS('EU kostnader'!$F:$F,'EU kostnader'!$C:$C,'EU-budget'!Z$28,'EU kostnader'!$D:$D,'EU-budget'!$A31)</f>
        <v>0</v>
      </c>
      <c r="AA31" s="49">
        <f>SUMIFS('EU kostnader'!$F:$F,'EU kostnader'!$C:$C,'EU-budget'!AA$28,'EU kostnader'!$D:$D,'EU-budget'!$A31)</f>
        <v>0</v>
      </c>
      <c r="AB31" s="49">
        <f>SUMIFS('EU kostnader'!$F:$F,'EU kostnader'!$C:$C,'EU-budget'!AB$28,'EU kostnader'!$D:$D,'EU-budget'!$A31)</f>
        <v>0</v>
      </c>
      <c r="AC31" s="49">
        <f>SUMIFS('EU kostnader'!$F:$F,'EU kostnader'!$C:$C,'EU-budget'!AC$28,'EU kostnader'!$D:$D,'EU-budget'!$A31)</f>
        <v>0</v>
      </c>
      <c r="AD31" s="49">
        <f>SUMIFS('EU kostnader'!$F:$F,'EU kostnader'!$C:$C,'EU-budget'!AD$28,'EU kostnader'!$D:$D,'EU-budget'!$A31)</f>
        <v>0</v>
      </c>
      <c r="AE31" s="49">
        <f>SUMIFS('EU kostnader'!$F:$F,'EU kostnader'!$C:$C,'EU-budget'!AE$28,'EU kostnader'!$D:$D,'EU-budget'!$A31)</f>
        <v>0</v>
      </c>
    </row>
    <row r="32" spans="1:31" x14ac:dyDescent="0.25">
      <c r="A32" s="1" t="s">
        <v>111</v>
      </c>
      <c r="B32" s="49">
        <f>SUMIFS('EU kostnader'!$F:$F,'EU kostnader'!$C:$C,'EU-budget'!B$28,'EU kostnader'!$D:$D,'EU-budget'!$A32)</f>
        <v>0</v>
      </c>
      <c r="C32" s="49">
        <f>SUMIFS('EU kostnader'!$F:$F,'EU kostnader'!$C:$C,'EU-budget'!C$28,'EU kostnader'!$D:$D,'EU-budget'!$A32)</f>
        <v>0</v>
      </c>
      <c r="D32" s="49">
        <f>SUMIFS('EU kostnader'!$F:$F,'EU kostnader'!$C:$C,'EU-budget'!D$28,'EU kostnader'!$D:$D,'EU-budget'!$A32)</f>
        <v>0</v>
      </c>
      <c r="E32" s="49">
        <f>SUMIFS('EU kostnader'!$F:$F,'EU kostnader'!$C:$C,'EU-budget'!E$28,'EU kostnader'!$D:$D,'EU-budget'!$A32)</f>
        <v>0</v>
      </c>
      <c r="F32" s="49">
        <f>SUMIFS('EU kostnader'!$F:$F,'EU kostnader'!$C:$C,'EU-budget'!F$28,'EU kostnader'!$D:$D,'EU-budget'!$A32)</f>
        <v>0</v>
      </c>
      <c r="G32" s="49">
        <f>SUMIFS('EU kostnader'!$F:$F,'EU kostnader'!$C:$C,'EU-budget'!G$28,'EU kostnader'!$D:$D,'EU-budget'!$A32)</f>
        <v>0</v>
      </c>
      <c r="H32" s="49">
        <f>SUMIFS('EU kostnader'!$F:$F,'EU kostnader'!$C:$C,'EU-budget'!H$28,'EU kostnader'!$D:$D,'EU-budget'!$A32)</f>
        <v>0</v>
      </c>
      <c r="I32" s="49">
        <f>SUMIFS('EU kostnader'!$F:$F,'EU kostnader'!$C:$C,'EU-budget'!I$28,'EU kostnader'!$D:$D,'EU-budget'!$A32)</f>
        <v>0</v>
      </c>
      <c r="J32" s="49">
        <f>SUMIFS('EU kostnader'!$F:$F,'EU kostnader'!$C:$C,'EU-budget'!J$28,'EU kostnader'!$D:$D,'EU-budget'!$A32)</f>
        <v>0</v>
      </c>
      <c r="K32" s="49">
        <f>SUMIFS('EU kostnader'!$F:$F,'EU kostnader'!$C:$C,'EU-budget'!K$28,'EU kostnader'!$D:$D,'EU-budget'!$A32)</f>
        <v>0</v>
      </c>
      <c r="L32" s="49">
        <f>SUMIFS('EU kostnader'!$F:$F,'EU kostnader'!$C:$C,'EU-budget'!L$28,'EU kostnader'!$D:$D,'EU-budget'!$A32)</f>
        <v>0</v>
      </c>
      <c r="M32" s="49">
        <f>SUMIFS('EU kostnader'!$F:$F,'EU kostnader'!$C:$C,'EU-budget'!M$28,'EU kostnader'!$D:$D,'EU-budget'!$A32)</f>
        <v>0</v>
      </c>
      <c r="N32" s="49">
        <f>SUMIFS('EU kostnader'!$F:$F,'EU kostnader'!$C:$C,'EU-budget'!N$28,'EU kostnader'!$D:$D,'EU-budget'!$A32)</f>
        <v>0</v>
      </c>
      <c r="O32" s="49">
        <f>SUMIFS('EU kostnader'!$F:$F,'EU kostnader'!$C:$C,'EU-budget'!O$28,'EU kostnader'!$D:$D,'EU-budget'!$A32)</f>
        <v>0</v>
      </c>
      <c r="P32" s="49">
        <f>SUMIFS('EU kostnader'!$F:$F,'EU kostnader'!$C:$C,'EU-budget'!P$28,'EU kostnader'!$D:$D,'EU-budget'!$A32)</f>
        <v>0</v>
      </c>
      <c r="Q32" s="49">
        <f>SUMIFS('EU kostnader'!$F:$F,'EU kostnader'!$C:$C,'EU-budget'!Q$28,'EU kostnader'!$D:$D,'EU-budget'!$A32)</f>
        <v>0</v>
      </c>
      <c r="R32" s="49">
        <f>SUMIFS('EU kostnader'!$F:$F,'EU kostnader'!$C:$C,'EU-budget'!R$28,'EU kostnader'!$D:$D,'EU-budget'!$A32)</f>
        <v>0</v>
      </c>
      <c r="S32" s="49">
        <f>SUMIFS('EU kostnader'!$F:$F,'EU kostnader'!$C:$C,'EU-budget'!S$28,'EU kostnader'!$D:$D,'EU-budget'!$A32)</f>
        <v>0</v>
      </c>
      <c r="T32" s="49">
        <f>SUMIFS('EU kostnader'!$F:$F,'EU kostnader'!$C:$C,'EU-budget'!T$28,'EU kostnader'!$D:$D,'EU-budget'!$A32)</f>
        <v>0</v>
      </c>
      <c r="U32" s="49">
        <f>SUMIFS('EU kostnader'!$F:$F,'EU kostnader'!$C:$C,'EU-budget'!U$28,'EU kostnader'!$D:$D,'EU-budget'!$A32)</f>
        <v>0</v>
      </c>
      <c r="V32" s="49">
        <f>SUMIFS('EU kostnader'!$F:$F,'EU kostnader'!$C:$C,'EU-budget'!V$28,'EU kostnader'!$D:$D,'EU-budget'!$A32)</f>
        <v>0</v>
      </c>
      <c r="W32" s="49">
        <f>SUMIFS('EU kostnader'!$F:$F,'EU kostnader'!$C:$C,'EU-budget'!W$28,'EU kostnader'!$D:$D,'EU-budget'!$A32)</f>
        <v>0</v>
      </c>
      <c r="X32" s="49">
        <f>SUMIFS('EU kostnader'!$F:$F,'EU kostnader'!$C:$C,'EU-budget'!X$28,'EU kostnader'!$D:$D,'EU-budget'!$A32)</f>
        <v>0</v>
      </c>
      <c r="Y32" s="49">
        <f>SUMIFS('EU kostnader'!$F:$F,'EU kostnader'!$C:$C,'EU-budget'!Y$28,'EU kostnader'!$D:$D,'EU-budget'!$A32)</f>
        <v>0</v>
      </c>
      <c r="Z32" s="49">
        <f>SUMIFS('EU kostnader'!$F:$F,'EU kostnader'!$C:$C,'EU-budget'!Z$28,'EU kostnader'!$D:$D,'EU-budget'!$A32)</f>
        <v>0</v>
      </c>
      <c r="AA32" s="49">
        <f>SUMIFS('EU kostnader'!$F:$F,'EU kostnader'!$C:$C,'EU-budget'!AA$28,'EU kostnader'!$D:$D,'EU-budget'!$A32)</f>
        <v>0</v>
      </c>
      <c r="AB32" s="49">
        <f>SUMIFS('EU kostnader'!$F:$F,'EU kostnader'!$C:$C,'EU-budget'!AB$28,'EU kostnader'!$D:$D,'EU-budget'!$A32)</f>
        <v>0</v>
      </c>
      <c r="AC32" s="49">
        <f>SUMIFS('EU kostnader'!$F:$F,'EU kostnader'!$C:$C,'EU-budget'!AC$28,'EU kostnader'!$D:$D,'EU-budget'!$A32)</f>
        <v>0</v>
      </c>
      <c r="AD32" s="49">
        <f>SUMIFS('EU kostnader'!$F:$F,'EU kostnader'!$C:$C,'EU-budget'!AD$28,'EU kostnader'!$D:$D,'EU-budget'!$A32)</f>
        <v>0</v>
      </c>
      <c r="AE32" s="49">
        <f>SUMIFS('EU kostnader'!$F:$F,'EU kostnader'!$C:$C,'EU-budget'!AE$28,'EU kostnader'!$D:$D,'EU-budget'!$A32)</f>
        <v>0</v>
      </c>
    </row>
    <row r="33" spans="1:31" x14ac:dyDescent="0.25">
      <c r="A33" s="1" t="str">
        <f>IF('Set-up'!F16="Schablon 6 %","Resor och logi - schablon 6 %","Resor och logi")</f>
        <v>Resor och logi - schablon 6 %</v>
      </c>
      <c r="B33" s="49">
        <f>IF('Set-up'!$F$16='Set-up'!$W$7,(ROUND((B29*0.06),0)),(SUMIFS('EU kostnader'!$F:$F,'EU kostnader'!$C:$C,'EU-budget'!B$28,'EU kostnader'!$D:$D,'EU-budget'!$A33)))</f>
        <v>0</v>
      </c>
      <c r="C33" s="49">
        <f>IF('Set-up'!$F$16='Set-up'!$W$7,(ROUND((C29*0.06),0)),(SUMIFS('EU kostnader'!$F:$F,'EU kostnader'!$C:$C,'EU-budget'!C$28,'EU kostnader'!$D:$D,'EU-budget'!$A33)))</f>
        <v>0</v>
      </c>
      <c r="D33" s="49">
        <f>IF('Set-up'!$F$16='Set-up'!$W$7,(ROUND((D29*0.06),0)),(SUMIFS('EU kostnader'!$F:$F,'EU kostnader'!$C:$C,'EU-budget'!D$28,'EU kostnader'!$D:$D,'EU-budget'!$A33)))</f>
        <v>0</v>
      </c>
      <c r="E33" s="49">
        <f>IF('Set-up'!$F$16='Set-up'!$W$7,(ROUND((E29*0.06),0)),(SUMIFS('EU kostnader'!$F:$F,'EU kostnader'!$C:$C,'EU-budget'!E$28,'EU kostnader'!$D:$D,'EU-budget'!$A33)))</f>
        <v>0</v>
      </c>
      <c r="F33" s="49">
        <f>IF('Set-up'!$F$16='Set-up'!$W$7,(ROUND((F29*0.06),0)),(SUMIFS('EU kostnader'!$F:$F,'EU kostnader'!$C:$C,'EU-budget'!F$28,'EU kostnader'!$D:$D,'EU-budget'!$A33)))</f>
        <v>0</v>
      </c>
      <c r="G33" s="49">
        <f>IF('Set-up'!$F$16='Set-up'!$W$7,(ROUND((G29*0.06),0)),(SUMIFS('EU kostnader'!$F:$F,'EU kostnader'!$C:$C,'EU-budget'!G$28,'EU kostnader'!$D:$D,'EU-budget'!$A33)))</f>
        <v>0</v>
      </c>
      <c r="H33" s="49">
        <f>IF('Set-up'!$F$16='Set-up'!$W$7,(ROUND((H29*0.06),0)),(SUMIFS('EU kostnader'!$F:$F,'EU kostnader'!$C:$C,'EU-budget'!H$28,'EU kostnader'!$D:$D,'EU-budget'!$A33)))</f>
        <v>0</v>
      </c>
      <c r="I33" s="49">
        <f>IF('Set-up'!$F$16='Set-up'!$W$7,(ROUND((I29*0.06),0)),(SUMIFS('EU kostnader'!$F:$F,'EU kostnader'!$C:$C,'EU-budget'!I$28,'EU kostnader'!$D:$D,'EU-budget'!$A33)))</f>
        <v>0</v>
      </c>
      <c r="J33" s="49">
        <f>IF('Set-up'!$F$16='Set-up'!$W$7,(ROUND((J29*0.06),0)),(SUMIFS('EU kostnader'!$F:$F,'EU kostnader'!$C:$C,'EU-budget'!J$28,'EU kostnader'!$D:$D,'EU-budget'!$A33)))</f>
        <v>0</v>
      </c>
      <c r="K33" s="49">
        <f>IF('Set-up'!$F$16='Set-up'!$W$7,(ROUND((K29*0.06),0)),(SUMIFS('EU kostnader'!$F:$F,'EU kostnader'!$C:$C,'EU-budget'!K$28,'EU kostnader'!$D:$D,'EU-budget'!$A33)))</f>
        <v>0</v>
      </c>
      <c r="L33" s="49">
        <f>IF('Set-up'!$F$16='Set-up'!$W$7,(ROUND((L29*0.06),0)),(SUMIFS('EU kostnader'!$F:$F,'EU kostnader'!$C:$C,'EU-budget'!L$28,'EU kostnader'!$D:$D,'EU-budget'!$A33)))</f>
        <v>0</v>
      </c>
      <c r="M33" s="49">
        <f>IF('Set-up'!$F$16='Set-up'!$W$7,(ROUND((M29*0.06),0)),(SUMIFS('EU kostnader'!$F:$F,'EU kostnader'!$C:$C,'EU-budget'!M$28,'EU kostnader'!$D:$D,'EU-budget'!$A33)))</f>
        <v>0</v>
      </c>
      <c r="N33" s="49">
        <f>IF('Set-up'!$F$16='Set-up'!$W$7,(ROUND((N29*0.06),0)),(SUMIFS('EU kostnader'!$F:$F,'EU kostnader'!$C:$C,'EU-budget'!N$28,'EU kostnader'!$D:$D,'EU-budget'!$A33)))</f>
        <v>0</v>
      </c>
      <c r="O33" s="49">
        <f>IF('Set-up'!$F$16='Set-up'!$W$7,(ROUND((O29*0.06),0)),(SUMIFS('EU kostnader'!$F:$F,'EU kostnader'!$C:$C,'EU-budget'!O$28,'EU kostnader'!$D:$D,'EU-budget'!$A33)))</f>
        <v>0</v>
      </c>
      <c r="P33" s="49">
        <f>IF('Set-up'!$F$16='Set-up'!$W$7,(ROUND((P29*0.06),0)),(SUMIFS('EU kostnader'!$F:$F,'EU kostnader'!$C:$C,'EU-budget'!P$28,'EU kostnader'!$D:$D,'EU-budget'!$A33)))</f>
        <v>0</v>
      </c>
      <c r="Q33" s="49">
        <f>IF('Set-up'!$F$16='Set-up'!$W$7,(ROUND((Q29*0.06),0)),(SUMIFS('EU kostnader'!$F:$F,'EU kostnader'!$C:$C,'EU-budget'!Q$28,'EU kostnader'!$D:$D,'EU-budget'!$A33)))</f>
        <v>0</v>
      </c>
      <c r="R33" s="49">
        <f>IF('Set-up'!$F$16='Set-up'!$W$7,(ROUND((R29*0.06),0)),(SUMIFS('EU kostnader'!$F:$F,'EU kostnader'!$C:$C,'EU-budget'!R$28,'EU kostnader'!$D:$D,'EU-budget'!$A33)))</f>
        <v>0</v>
      </c>
      <c r="S33" s="49">
        <f>IF('Set-up'!$F$16='Set-up'!$W$7,(ROUND((S29*0.06),0)),(SUMIFS('EU kostnader'!$F:$F,'EU kostnader'!$C:$C,'EU-budget'!S$28,'EU kostnader'!$D:$D,'EU-budget'!$A33)))</f>
        <v>0</v>
      </c>
      <c r="T33" s="49">
        <f>IF('Set-up'!$F$16='Set-up'!$W$7,(ROUND((T29*0.06),0)),(SUMIFS('EU kostnader'!$F:$F,'EU kostnader'!$C:$C,'EU-budget'!T$28,'EU kostnader'!$D:$D,'EU-budget'!$A33)))</f>
        <v>0</v>
      </c>
      <c r="U33" s="49">
        <f>IF('Set-up'!$F$16='Set-up'!$W$7,(ROUND((U29*0.06),0)),(SUMIFS('EU kostnader'!$F:$F,'EU kostnader'!$C:$C,'EU-budget'!U$28,'EU kostnader'!$D:$D,'EU-budget'!$A33)))</f>
        <v>0</v>
      </c>
      <c r="V33" s="49">
        <f>IF('Set-up'!$F$16='Set-up'!$W$7,(ROUND((V29*0.06),0)),(SUMIFS('EU kostnader'!$F:$F,'EU kostnader'!$C:$C,'EU-budget'!V$28,'EU kostnader'!$D:$D,'EU-budget'!$A33)))</f>
        <v>0</v>
      </c>
      <c r="W33" s="49">
        <f>IF('Set-up'!$F$16='Set-up'!$W$7,(ROUND((W29*0.06),0)),(SUMIFS('EU kostnader'!$F:$F,'EU kostnader'!$C:$C,'EU-budget'!W$28,'EU kostnader'!$D:$D,'EU-budget'!$A33)))</f>
        <v>0</v>
      </c>
      <c r="X33" s="49">
        <f>IF('Set-up'!$F$16='Set-up'!$W$7,(ROUND((X29*0.06),0)),(SUMIFS('EU kostnader'!$F:$F,'EU kostnader'!$C:$C,'EU-budget'!X$28,'EU kostnader'!$D:$D,'EU-budget'!$A33)))</f>
        <v>0</v>
      </c>
      <c r="Y33" s="49">
        <f>IF('Set-up'!$F$16='Set-up'!$W$7,(ROUND((Y29*0.06),0)),(SUMIFS('EU kostnader'!$F:$F,'EU kostnader'!$C:$C,'EU-budget'!Y$28,'EU kostnader'!$D:$D,'EU-budget'!$A33)))</f>
        <v>0</v>
      </c>
      <c r="Z33" s="49">
        <f>IF('Set-up'!$F$16='Set-up'!$W$7,(ROUND((Z29*0.06),0)),(SUMIFS('EU kostnader'!$F:$F,'EU kostnader'!$C:$C,'EU-budget'!Z$28,'EU kostnader'!$D:$D,'EU-budget'!$A33)))</f>
        <v>0</v>
      </c>
      <c r="AA33" s="49">
        <f>IF('Set-up'!$F$16='Set-up'!$W$7,(ROUND((AA29*0.06),0)),(SUMIFS('EU kostnader'!$F:$F,'EU kostnader'!$C:$C,'EU-budget'!AA$28,'EU kostnader'!$D:$D,'EU-budget'!$A33)))</f>
        <v>0</v>
      </c>
      <c r="AB33" s="49">
        <f>IF('Set-up'!$F$16='Set-up'!$W$7,(ROUND((AB29*0.06),0)),(SUMIFS('EU kostnader'!$F:$F,'EU kostnader'!$C:$C,'EU-budget'!AB$28,'EU kostnader'!$D:$D,'EU-budget'!$A33)))</f>
        <v>0</v>
      </c>
      <c r="AC33" s="49">
        <f>IF('Set-up'!$F$16='Set-up'!$W$7,(ROUND((AC29*0.06),0)),(SUMIFS('EU kostnader'!$F:$F,'EU kostnader'!$C:$C,'EU-budget'!AC$28,'EU kostnader'!$D:$D,'EU-budget'!$A33)))</f>
        <v>0</v>
      </c>
      <c r="AD33" s="49">
        <f>IF('Set-up'!$F$16='Set-up'!$W$7,(ROUND((AD29*0.06),0)),(SUMIFS('EU kostnader'!$F:$F,'EU kostnader'!$C:$C,'EU-budget'!AD$28,'EU kostnader'!$D:$D,'EU-budget'!$A33)))</f>
        <v>0</v>
      </c>
      <c r="AE33" s="49">
        <f>IF('Set-up'!$F$16='Set-up'!$W$7,(ROUND((AE29*0.06),0)),(SUMIFS('EU kostnader'!$F:$F,'EU kostnader'!$C:$C,'EU-budget'!AE$28,'EU kostnader'!$D:$D,'EU-budget'!$A33)))</f>
        <v>0</v>
      </c>
    </row>
    <row r="34" spans="1:31" x14ac:dyDescent="0.25">
      <c r="A34" s="1" t="s">
        <v>112</v>
      </c>
      <c r="B34" s="49">
        <f>IF('Set-up'!$F$15='Set-up'!$V$7,(ROUND((B29*0.15),0)),0)</f>
        <v>0</v>
      </c>
      <c r="C34" s="49">
        <f>IF('Set-up'!$F$15='Set-up'!$V$7,(ROUND((C29*0.15),0)),0)</f>
        <v>0</v>
      </c>
      <c r="D34" s="49">
        <f>IF('Set-up'!$F$15='Set-up'!$V$7,(ROUND((D29*0.15),0)),0)</f>
        <v>0</v>
      </c>
      <c r="E34" s="49">
        <f>IF('Set-up'!$F$15='Set-up'!$V$7,(ROUND((E29*0.15),0)),0)</f>
        <v>0</v>
      </c>
      <c r="F34" s="49">
        <f>IF('Set-up'!$F$15='Set-up'!$V$7,(ROUND((F29*0.15),0)),0)</f>
        <v>0</v>
      </c>
      <c r="G34" s="49">
        <f>IF('Set-up'!$F$15='Set-up'!$V$7,(ROUND((G29*0.15),0)),0)</f>
        <v>0</v>
      </c>
      <c r="H34" s="49">
        <f>IF('Set-up'!$F$15='Set-up'!$V$7,(ROUND((H29*0.15),0)),0)</f>
        <v>0</v>
      </c>
      <c r="I34" s="49">
        <f>IF('Set-up'!$F$15='Set-up'!$V$7,(ROUND((I29*0.15),0)),0)</f>
        <v>0</v>
      </c>
      <c r="J34" s="49">
        <f>IF('Set-up'!$F$15='Set-up'!$V$7,(ROUND((J29*0.15),0)),0)</f>
        <v>0</v>
      </c>
      <c r="K34" s="49">
        <f>IF('Set-up'!$F$15='Set-up'!$V$7,(ROUND((K29*0.15),0)),0)</f>
        <v>0</v>
      </c>
      <c r="L34" s="49">
        <f>IF('Set-up'!$F$15='Set-up'!$V$7,(ROUND((L29*0.15),0)),0)</f>
        <v>0</v>
      </c>
      <c r="M34" s="49">
        <f>IF('Set-up'!$F$15='Set-up'!$V$7,(ROUND((M29*0.15),0)),0)</f>
        <v>0</v>
      </c>
      <c r="N34" s="49">
        <f>IF('Set-up'!$F$15='Set-up'!$V$7,(ROUND((N29*0.15),0)),0)</f>
        <v>0</v>
      </c>
      <c r="O34" s="49">
        <f>IF('Set-up'!$F$15='Set-up'!$V$7,(ROUND((O29*0.15),0)),0)</f>
        <v>0</v>
      </c>
      <c r="P34" s="49">
        <f>IF('Set-up'!$F$15='Set-up'!$V$7,(ROUND((P29*0.15),0)),0)</f>
        <v>0</v>
      </c>
      <c r="Q34" s="49">
        <f>IF('Set-up'!$F$15='Set-up'!$V$7,(ROUND((Q29*0.15),0)),0)</f>
        <v>0</v>
      </c>
      <c r="R34" s="49">
        <f>IF('Set-up'!$F$15='Set-up'!$V$7,(ROUND((R29*0.15),0)),0)</f>
        <v>0</v>
      </c>
      <c r="S34" s="49">
        <f>IF('Set-up'!$F$15='Set-up'!$V$7,(ROUND((S29*0.15),0)),0)</f>
        <v>0</v>
      </c>
      <c r="T34" s="49">
        <f>IF('Set-up'!$F$15='Set-up'!$V$7,(ROUND((T29*0.15),0)),0)</f>
        <v>0</v>
      </c>
      <c r="U34" s="49">
        <f>IF('Set-up'!$F$15='Set-up'!$V$7,(ROUND((U29*0.15),0)),0)</f>
        <v>0</v>
      </c>
      <c r="V34" s="49">
        <f>IF('Set-up'!$F$15='Set-up'!$V$7,(ROUND((V29*0.15),0)),0)</f>
        <v>0</v>
      </c>
      <c r="W34" s="49">
        <f>IF('Set-up'!$F$15='Set-up'!$V$7,(ROUND((W29*0.15),0)),0)</f>
        <v>0</v>
      </c>
      <c r="X34" s="49">
        <f>IF('Set-up'!$F$15='Set-up'!$V$7,(ROUND((X29*0.15),0)),0)</f>
        <v>0</v>
      </c>
      <c r="Y34" s="49">
        <f>IF('Set-up'!$F$15='Set-up'!$V$7,(ROUND((Y29*0.15),0)),0)</f>
        <v>0</v>
      </c>
      <c r="Z34" s="49">
        <f>IF('Set-up'!$F$15='Set-up'!$V$7,(ROUND((Z29*0.15),0)),0)</f>
        <v>0</v>
      </c>
      <c r="AA34" s="49">
        <f>IF('Set-up'!$F$15='Set-up'!$V$7,(ROUND((AA29*0.15),0)),0)</f>
        <v>0</v>
      </c>
      <c r="AB34" s="49">
        <f>IF('Set-up'!$F$15='Set-up'!$V$7,(ROUND((AB29*0.15),0)),0)</f>
        <v>0</v>
      </c>
      <c r="AC34" s="49">
        <f>IF('Set-up'!$F$15='Set-up'!$V$7,(ROUND((AC29*0.15),0)),0)</f>
        <v>0</v>
      </c>
      <c r="AD34" s="49">
        <f>IF('Set-up'!$F$15='Set-up'!$V$7,(ROUND((AD29*0.15),0)),0)</f>
        <v>0</v>
      </c>
      <c r="AE34" s="49">
        <f>IF('Set-up'!$F$15='Set-up'!$V$7,(ROUND((AE29*0.15),0)),0)</f>
        <v>0</v>
      </c>
    </row>
    <row r="35" spans="1:31" x14ac:dyDescent="0.25">
      <c r="A35" s="1" t="s">
        <v>70</v>
      </c>
      <c r="B35" s="49">
        <f>SUMIFS('EU kostnader'!$F:$F,'EU kostnader'!$C:$C,'EU-budget'!B$28,'EU kostnader'!$D:$D,'EU-budget'!$A35)</f>
        <v>0</v>
      </c>
      <c r="C35" s="49">
        <f>SUMIFS('EU kostnader'!$F:$F,'EU kostnader'!$C:$C,'EU-budget'!C$28,'EU kostnader'!$D:$D,'EU-budget'!$A35)</f>
        <v>0</v>
      </c>
      <c r="D35" s="49">
        <f>SUMIFS('EU kostnader'!$F:$F,'EU kostnader'!$C:$C,'EU-budget'!D$28,'EU kostnader'!$D:$D,'EU-budget'!$A35)</f>
        <v>0</v>
      </c>
      <c r="E35" s="49">
        <f>SUMIFS('EU kostnader'!$F:$F,'EU kostnader'!$C:$C,'EU-budget'!E$28,'EU kostnader'!$D:$D,'EU-budget'!$A35)</f>
        <v>0</v>
      </c>
      <c r="F35" s="49">
        <f>SUMIFS('EU kostnader'!$F:$F,'EU kostnader'!$C:$C,'EU-budget'!F$28,'EU kostnader'!$D:$D,'EU-budget'!$A35)</f>
        <v>0</v>
      </c>
      <c r="G35" s="49">
        <f>SUMIFS('EU kostnader'!$F:$F,'EU kostnader'!$C:$C,'EU-budget'!G$28,'EU kostnader'!$D:$D,'EU-budget'!$A35)</f>
        <v>0</v>
      </c>
      <c r="H35" s="49">
        <f>SUMIFS('EU kostnader'!$F:$F,'EU kostnader'!$C:$C,'EU-budget'!H$28,'EU kostnader'!$D:$D,'EU-budget'!$A35)</f>
        <v>0</v>
      </c>
      <c r="I35" s="49">
        <f>SUMIFS('EU kostnader'!$F:$F,'EU kostnader'!$C:$C,'EU-budget'!I$28,'EU kostnader'!$D:$D,'EU-budget'!$A35)</f>
        <v>0</v>
      </c>
      <c r="J35" s="49">
        <f>SUMIFS('EU kostnader'!$F:$F,'EU kostnader'!$C:$C,'EU-budget'!J$28,'EU kostnader'!$D:$D,'EU-budget'!$A35)</f>
        <v>0</v>
      </c>
      <c r="K35" s="49">
        <f>SUMIFS('EU kostnader'!$F:$F,'EU kostnader'!$C:$C,'EU-budget'!K$28,'EU kostnader'!$D:$D,'EU-budget'!$A35)</f>
        <v>0</v>
      </c>
      <c r="L35" s="49">
        <f>SUMIFS('EU kostnader'!$F:$F,'EU kostnader'!$C:$C,'EU-budget'!L$28,'EU kostnader'!$D:$D,'EU-budget'!$A35)</f>
        <v>0</v>
      </c>
      <c r="M35" s="49">
        <f>SUMIFS('EU kostnader'!$F:$F,'EU kostnader'!$C:$C,'EU-budget'!M$28,'EU kostnader'!$D:$D,'EU-budget'!$A35)</f>
        <v>0</v>
      </c>
      <c r="N35" s="49">
        <f>SUMIFS('EU kostnader'!$F:$F,'EU kostnader'!$C:$C,'EU-budget'!N$28,'EU kostnader'!$D:$D,'EU-budget'!$A35)</f>
        <v>0</v>
      </c>
      <c r="O35" s="49">
        <f>SUMIFS('EU kostnader'!$F:$F,'EU kostnader'!$C:$C,'EU-budget'!O$28,'EU kostnader'!$D:$D,'EU-budget'!$A35)</f>
        <v>0</v>
      </c>
      <c r="P35" s="49">
        <f>SUMIFS('EU kostnader'!$F:$F,'EU kostnader'!$C:$C,'EU-budget'!P$28,'EU kostnader'!$D:$D,'EU-budget'!$A35)</f>
        <v>0</v>
      </c>
      <c r="Q35" s="49">
        <f>SUMIFS('EU kostnader'!$F:$F,'EU kostnader'!$C:$C,'EU-budget'!Q$28,'EU kostnader'!$D:$D,'EU-budget'!$A35)</f>
        <v>0</v>
      </c>
      <c r="R35" s="49">
        <f>SUMIFS('EU kostnader'!$F:$F,'EU kostnader'!$C:$C,'EU-budget'!R$28,'EU kostnader'!$D:$D,'EU-budget'!$A35)</f>
        <v>0</v>
      </c>
      <c r="S35" s="49">
        <f>SUMIFS('EU kostnader'!$F:$F,'EU kostnader'!$C:$C,'EU-budget'!S$28,'EU kostnader'!$D:$D,'EU-budget'!$A35)</f>
        <v>0</v>
      </c>
      <c r="T35" s="49">
        <f>SUMIFS('EU kostnader'!$F:$F,'EU kostnader'!$C:$C,'EU-budget'!T$28,'EU kostnader'!$D:$D,'EU-budget'!$A35)</f>
        <v>0</v>
      </c>
      <c r="U35" s="49">
        <f>SUMIFS('EU kostnader'!$F:$F,'EU kostnader'!$C:$C,'EU-budget'!U$28,'EU kostnader'!$D:$D,'EU-budget'!$A35)</f>
        <v>0</v>
      </c>
      <c r="V35" s="49">
        <f>SUMIFS('EU kostnader'!$F:$F,'EU kostnader'!$C:$C,'EU-budget'!V$28,'EU kostnader'!$D:$D,'EU-budget'!$A35)</f>
        <v>0</v>
      </c>
      <c r="W35" s="49">
        <f>SUMIFS('EU kostnader'!$F:$F,'EU kostnader'!$C:$C,'EU-budget'!W$28,'EU kostnader'!$D:$D,'EU-budget'!$A35)</f>
        <v>0</v>
      </c>
      <c r="X35" s="49">
        <f>SUMIFS('EU kostnader'!$F:$F,'EU kostnader'!$C:$C,'EU-budget'!X$28,'EU kostnader'!$D:$D,'EU-budget'!$A35)</f>
        <v>0</v>
      </c>
      <c r="Y35" s="49">
        <f>SUMIFS('EU kostnader'!$F:$F,'EU kostnader'!$C:$C,'EU-budget'!Y$28,'EU kostnader'!$D:$D,'EU-budget'!$A35)</f>
        <v>0</v>
      </c>
      <c r="Z35" s="49">
        <f>SUMIFS('EU kostnader'!$F:$F,'EU kostnader'!$C:$C,'EU-budget'!Z$28,'EU kostnader'!$D:$D,'EU-budget'!$A35)</f>
        <v>0</v>
      </c>
      <c r="AA35" s="49">
        <f>SUMIFS('EU kostnader'!$F:$F,'EU kostnader'!$C:$C,'EU-budget'!AA$28,'EU kostnader'!$D:$D,'EU-budget'!$A35)</f>
        <v>0</v>
      </c>
      <c r="AB35" s="49">
        <f>SUMIFS('EU kostnader'!$F:$F,'EU kostnader'!$C:$C,'EU-budget'!AB$28,'EU kostnader'!$D:$D,'EU-budget'!$A35)</f>
        <v>0</v>
      </c>
      <c r="AC35" s="49">
        <f>SUMIFS('EU kostnader'!$F:$F,'EU kostnader'!$C:$C,'EU-budget'!AC$28,'EU kostnader'!$D:$D,'EU-budget'!$A35)</f>
        <v>0</v>
      </c>
      <c r="AD35" s="49">
        <f>SUMIFS('EU kostnader'!$F:$F,'EU kostnader'!$C:$C,'EU-budget'!AD$28,'EU kostnader'!$D:$D,'EU-budget'!$A35)</f>
        <v>0</v>
      </c>
      <c r="AE35" s="49">
        <f>SUMIFS('EU kostnader'!$F:$F,'EU kostnader'!$C:$C,'EU-budget'!AE$28,'EU kostnader'!$D:$D,'EU-budget'!$A35)</f>
        <v>0</v>
      </c>
    </row>
    <row r="36" spans="1:31" s="3" customFormat="1" x14ac:dyDescent="0.25">
      <c r="A36" s="10" t="s">
        <v>28</v>
      </c>
      <c r="B36" s="22">
        <f>SUM(B29:B35)</f>
        <v>0</v>
      </c>
      <c r="C36" s="22">
        <f t="shared" ref="C36:AE36" si="10">SUM(C29:C35)</f>
        <v>0</v>
      </c>
      <c r="D36" s="22">
        <f t="shared" si="10"/>
        <v>0</v>
      </c>
      <c r="E36" s="22">
        <f t="shared" si="10"/>
        <v>0</v>
      </c>
      <c r="F36" s="22">
        <f t="shared" si="10"/>
        <v>0</v>
      </c>
      <c r="G36" s="22">
        <f t="shared" si="10"/>
        <v>0</v>
      </c>
      <c r="H36" s="22">
        <f t="shared" si="10"/>
        <v>0</v>
      </c>
      <c r="I36" s="22">
        <f t="shared" si="10"/>
        <v>0</v>
      </c>
      <c r="J36" s="22">
        <f t="shared" si="10"/>
        <v>0</v>
      </c>
      <c r="K36" s="22">
        <f t="shared" si="10"/>
        <v>0</v>
      </c>
      <c r="L36" s="22">
        <f t="shared" si="10"/>
        <v>0</v>
      </c>
      <c r="M36" s="22">
        <f t="shared" si="10"/>
        <v>0</v>
      </c>
      <c r="N36" s="22">
        <f t="shared" si="10"/>
        <v>0</v>
      </c>
      <c r="O36" s="22">
        <f t="shared" si="10"/>
        <v>0</v>
      </c>
      <c r="P36" s="22">
        <f t="shared" si="10"/>
        <v>0</v>
      </c>
      <c r="Q36" s="22">
        <f t="shared" si="10"/>
        <v>0</v>
      </c>
      <c r="R36" s="22">
        <f t="shared" si="10"/>
        <v>0</v>
      </c>
      <c r="S36" s="22">
        <f t="shared" si="10"/>
        <v>0</v>
      </c>
      <c r="T36" s="22">
        <f t="shared" si="10"/>
        <v>0</v>
      </c>
      <c r="U36" s="22">
        <f t="shared" si="10"/>
        <v>0</v>
      </c>
      <c r="V36" s="22">
        <f t="shared" si="10"/>
        <v>0</v>
      </c>
      <c r="W36" s="22">
        <f t="shared" si="10"/>
        <v>0</v>
      </c>
      <c r="X36" s="22">
        <f t="shared" si="10"/>
        <v>0</v>
      </c>
      <c r="Y36" s="22">
        <f t="shared" si="10"/>
        <v>0</v>
      </c>
      <c r="Z36" s="22">
        <f t="shared" si="10"/>
        <v>0</v>
      </c>
      <c r="AA36" s="22">
        <f t="shared" si="10"/>
        <v>0</v>
      </c>
      <c r="AB36" s="22">
        <f t="shared" si="10"/>
        <v>0</v>
      </c>
      <c r="AC36" s="22">
        <f t="shared" si="10"/>
        <v>0</v>
      </c>
      <c r="AD36" s="22">
        <f t="shared" si="10"/>
        <v>0</v>
      </c>
      <c r="AE36" s="22">
        <f t="shared" si="10"/>
        <v>0</v>
      </c>
    </row>
    <row r="37" spans="1:3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5">
      <c r="A38" s="3" t="s">
        <v>93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x14ac:dyDescent="0.25">
      <c r="A39" s="1" t="s">
        <v>85</v>
      </c>
      <c r="B39" s="49">
        <f>SUMIF('EU finansiering'!$B$5:$B$34,'EU-budget'!B28,'EU finansiering'!$C$5:$C$34)</f>
        <v>0</v>
      </c>
      <c r="C39" s="49">
        <f>SUMIF('EU finansiering'!$B$5:$B$34,'EU-budget'!C28,'EU finansiering'!$C$5:$C$34)</f>
        <v>0</v>
      </c>
      <c r="D39" s="49">
        <f>SUMIF('EU finansiering'!$B$5:$B$34,'EU-budget'!D28,'EU finansiering'!$C$5:$C$34)</f>
        <v>0</v>
      </c>
      <c r="E39" s="49">
        <f>SUMIF('EU finansiering'!$B$5:$B$34,'EU-budget'!E28,'EU finansiering'!$C$5:$C$34)</f>
        <v>0</v>
      </c>
      <c r="F39" s="49">
        <f>SUMIF('EU finansiering'!$B$5:$B$34,'EU-budget'!F28,'EU finansiering'!$C$5:$C$34)</f>
        <v>0</v>
      </c>
      <c r="G39" s="49">
        <f>SUMIF('EU finansiering'!$B$5:$B$34,'EU-budget'!G28,'EU finansiering'!$C$5:$C$34)</f>
        <v>0</v>
      </c>
      <c r="H39" s="49">
        <f>SUMIF('EU finansiering'!$B$5:$B$34,'EU-budget'!H28,'EU finansiering'!$C$5:$C$34)</f>
        <v>0</v>
      </c>
      <c r="I39" s="49">
        <f>SUMIF('EU finansiering'!$B$5:$B$34,'EU-budget'!I28,'EU finansiering'!$C$5:$C$34)</f>
        <v>0</v>
      </c>
      <c r="J39" s="49">
        <f>SUMIF('EU finansiering'!$B$5:$B$34,'EU-budget'!J28,'EU finansiering'!$C$5:$C$34)</f>
        <v>0</v>
      </c>
      <c r="K39" s="49">
        <f>SUMIF('EU finansiering'!$B$5:$B$34,'EU-budget'!K28,'EU finansiering'!$C$5:$C$34)</f>
        <v>0</v>
      </c>
      <c r="L39" s="49">
        <f>SUMIF('EU finansiering'!$B$5:$B$34,'EU-budget'!L28,'EU finansiering'!$C$5:$C$34)</f>
        <v>0</v>
      </c>
      <c r="M39" s="49">
        <f>SUMIF('EU finansiering'!$B$5:$B$34,'EU-budget'!M28,'EU finansiering'!$C$5:$C$34)</f>
        <v>0</v>
      </c>
      <c r="N39" s="49">
        <f>SUMIF('EU finansiering'!$B$5:$B$34,'EU-budget'!N28,'EU finansiering'!$C$5:$C$34)</f>
        <v>0</v>
      </c>
      <c r="O39" s="49">
        <f>SUMIF('EU finansiering'!$B$5:$B$34,'EU-budget'!O28,'EU finansiering'!$C$5:$C$34)</f>
        <v>0</v>
      </c>
      <c r="P39" s="49">
        <f>SUMIF('EU finansiering'!$B$5:$B$34,'EU-budget'!P28,'EU finansiering'!$C$5:$C$34)</f>
        <v>0</v>
      </c>
      <c r="Q39" s="49">
        <f>SUMIF('EU finansiering'!$B$5:$B$34,'EU-budget'!Q28,'EU finansiering'!$C$5:$C$34)</f>
        <v>0</v>
      </c>
      <c r="R39" s="49">
        <f>SUMIF('EU finansiering'!$B$5:$B$34,'EU-budget'!R28,'EU finansiering'!$C$5:$C$34)</f>
        <v>0</v>
      </c>
      <c r="S39" s="49">
        <f>SUMIF('EU finansiering'!$B$5:$B$34,'EU-budget'!S28,'EU finansiering'!$C$5:$C$34)</f>
        <v>0</v>
      </c>
      <c r="T39" s="49">
        <f>SUMIF('EU finansiering'!$B$5:$B$34,'EU-budget'!T28,'EU finansiering'!$C$5:$C$34)</f>
        <v>0</v>
      </c>
      <c r="U39" s="49">
        <f>SUMIF('EU finansiering'!$B$5:$B$34,'EU-budget'!U28,'EU finansiering'!$C$5:$C$34)</f>
        <v>0</v>
      </c>
      <c r="V39" s="49">
        <f>SUMIF('EU finansiering'!$B$5:$B$34,'EU-budget'!V28,'EU finansiering'!$C$5:$C$34)</f>
        <v>0</v>
      </c>
      <c r="W39" s="49">
        <f>SUMIF('EU finansiering'!$B$5:$B$34,'EU-budget'!W28,'EU finansiering'!$C$5:$C$34)</f>
        <v>0</v>
      </c>
      <c r="X39" s="49">
        <f>SUMIF('EU finansiering'!$B$5:$B$34,'EU-budget'!X28,'EU finansiering'!$C$5:$C$34)</f>
        <v>0</v>
      </c>
      <c r="Y39" s="49">
        <f>SUMIF('EU finansiering'!$B$5:$B$34,'EU-budget'!Y28,'EU finansiering'!$C$5:$C$34)</f>
        <v>0</v>
      </c>
      <c r="Z39" s="49">
        <f>SUMIF('EU finansiering'!$B$5:$B$34,'EU-budget'!Z28,'EU finansiering'!$C$5:$C$34)</f>
        <v>0</v>
      </c>
      <c r="AA39" s="49">
        <f>SUMIF('EU finansiering'!$B$5:$B$34,'EU-budget'!AA28,'EU finansiering'!$C$5:$C$34)</f>
        <v>0</v>
      </c>
      <c r="AB39" s="49">
        <f>SUMIF('EU finansiering'!$B$5:$B$34,'EU-budget'!AB28,'EU finansiering'!$C$5:$C$34)</f>
        <v>0</v>
      </c>
      <c r="AC39" s="49">
        <f>SUMIF('EU finansiering'!$B$5:$B$34,'EU-budget'!AC28,'EU finansiering'!$C$5:$C$34)</f>
        <v>0</v>
      </c>
      <c r="AD39" s="49">
        <f>SUMIF('EU finansiering'!$B$5:$B$34,'EU-budget'!AD28,'EU finansiering'!$C$5:$C$34)</f>
        <v>0</v>
      </c>
      <c r="AE39" s="49">
        <f>SUMIF('EU finansiering'!$B$5:$B$34,'EU-budget'!AE28,'EU finansiering'!$C$5:$C$34)</f>
        <v>0</v>
      </c>
    </row>
    <row r="40" spans="1:31" x14ac:dyDescent="0.25">
      <c r="A40" s="4" t="s">
        <v>86</v>
      </c>
      <c r="B40" s="51">
        <f>SUMIF('EU finansiering'!$B$39:$B$67,'EU-budget'!B28,'EU finansiering'!$C$39:$C$67)</f>
        <v>0</v>
      </c>
      <c r="C40" s="51">
        <f>SUMIF('EU finansiering'!$B$39:$B$67,'EU-budget'!C28,'EU finansiering'!$C$39:$C$67)</f>
        <v>0</v>
      </c>
      <c r="D40" s="51">
        <f>SUMIF('EU finansiering'!$B$39:$B$67,'EU-budget'!D28,'EU finansiering'!$C$39:$C$67)</f>
        <v>0</v>
      </c>
      <c r="E40" s="51">
        <f>SUMIF('EU finansiering'!$B$39:$B$67,'EU-budget'!E28,'EU finansiering'!$C$39:$C$67)</f>
        <v>0</v>
      </c>
      <c r="F40" s="51">
        <f>SUMIF('EU finansiering'!$B$39:$B$67,'EU-budget'!F28,'EU finansiering'!$C$39:$C$67)</f>
        <v>0</v>
      </c>
      <c r="G40" s="51">
        <f>SUMIF('EU finansiering'!$B$39:$B$67,'EU-budget'!G28,'EU finansiering'!$C$39:$C$67)</f>
        <v>0</v>
      </c>
      <c r="H40" s="51">
        <f>SUMIF('EU finansiering'!$B$39:$B$67,'EU-budget'!H28,'EU finansiering'!$C$39:$C$67)</f>
        <v>0</v>
      </c>
      <c r="I40" s="51">
        <f>SUMIF('EU finansiering'!$B$39:$B$67,'EU-budget'!I28,'EU finansiering'!$C$39:$C$67)</f>
        <v>0</v>
      </c>
      <c r="J40" s="51">
        <f>SUMIF('EU finansiering'!$B$39:$B$67,'EU-budget'!J28,'EU finansiering'!$C$39:$C$67)</f>
        <v>0</v>
      </c>
      <c r="K40" s="51">
        <f>SUMIF('EU finansiering'!$B$39:$B$67,'EU-budget'!K28,'EU finansiering'!$C$39:$C$67)</f>
        <v>0</v>
      </c>
      <c r="L40" s="51">
        <f>SUMIF('EU finansiering'!$B$39:$B$67,'EU-budget'!L28,'EU finansiering'!$C$39:$C$67)</f>
        <v>0</v>
      </c>
      <c r="M40" s="51">
        <f>SUMIF('EU finansiering'!$B$39:$B$67,'EU-budget'!M28,'EU finansiering'!$C$39:$C$67)</f>
        <v>0</v>
      </c>
      <c r="N40" s="51">
        <f>SUMIF('EU finansiering'!$B$39:$B$67,'EU-budget'!N28,'EU finansiering'!$C$39:$C$67)</f>
        <v>0</v>
      </c>
      <c r="O40" s="51">
        <f>SUMIF('EU finansiering'!$B$39:$B$67,'EU-budget'!O28,'EU finansiering'!$C$39:$C$67)</f>
        <v>0</v>
      </c>
      <c r="P40" s="51">
        <f>SUMIF('EU finansiering'!$B$39:$B$67,'EU-budget'!P28,'EU finansiering'!$C$39:$C$67)</f>
        <v>0</v>
      </c>
      <c r="Q40" s="51">
        <f>SUMIF('EU finansiering'!$B$39:$B$67,'EU-budget'!Q28,'EU finansiering'!$C$39:$C$67)</f>
        <v>0</v>
      </c>
      <c r="R40" s="51">
        <f>SUMIF('EU finansiering'!$B$39:$B$67,'EU-budget'!R28,'EU finansiering'!$C$39:$C$67)</f>
        <v>0</v>
      </c>
      <c r="S40" s="51">
        <f>SUMIF('EU finansiering'!$B$39:$B$67,'EU-budget'!S28,'EU finansiering'!$C$39:$C$67)</f>
        <v>0</v>
      </c>
      <c r="T40" s="51">
        <f>SUMIF('EU finansiering'!$B$39:$B$67,'EU-budget'!T28,'EU finansiering'!$C$39:$C$67)</f>
        <v>0</v>
      </c>
      <c r="U40" s="51">
        <f>SUMIF('EU finansiering'!$B$39:$B$67,'EU-budget'!U28,'EU finansiering'!$C$39:$C$67)</f>
        <v>0</v>
      </c>
      <c r="V40" s="51">
        <f>SUMIF('EU finansiering'!$B$39:$B$67,'EU-budget'!V28,'EU finansiering'!$C$39:$C$67)</f>
        <v>0</v>
      </c>
      <c r="W40" s="51">
        <f>SUMIF('EU finansiering'!$B$39:$B$67,'EU-budget'!W28,'EU finansiering'!$C$39:$C$67)</f>
        <v>0</v>
      </c>
      <c r="X40" s="51">
        <f>SUMIF('EU finansiering'!$B$39:$B$67,'EU-budget'!X28,'EU finansiering'!$C$39:$C$67)</f>
        <v>0</v>
      </c>
      <c r="Y40" s="51">
        <f>SUMIF('EU finansiering'!$B$39:$B$67,'EU-budget'!Y28,'EU finansiering'!$C$39:$C$67)</f>
        <v>0</v>
      </c>
      <c r="Z40" s="51">
        <f>SUMIF('EU finansiering'!$B$39:$B$67,'EU-budget'!Z28,'EU finansiering'!$C$39:$C$67)</f>
        <v>0</v>
      </c>
      <c r="AA40" s="51">
        <f>SUMIF('EU finansiering'!$B$39:$B$67,'EU-budget'!AA28,'EU finansiering'!$C$39:$C$67)</f>
        <v>0</v>
      </c>
      <c r="AB40" s="51">
        <f>SUMIF('EU finansiering'!$B$39:$B$67,'EU-budget'!AB28,'EU finansiering'!$C$39:$C$67)</f>
        <v>0</v>
      </c>
      <c r="AC40" s="51">
        <f>SUMIF('EU finansiering'!$B$39:$B$67,'EU-budget'!AC28,'EU finansiering'!$C$39:$C$67)</f>
        <v>0</v>
      </c>
      <c r="AD40" s="51">
        <f>SUMIF('EU finansiering'!$B$39:$B$67,'EU-budget'!AD28,'EU finansiering'!$C$39:$C$67)</f>
        <v>0</v>
      </c>
      <c r="AE40" s="51">
        <f>SUMIF('EU finansiering'!$B$39:$B$67,'EU-budget'!AE28,'EU finansiering'!$C$39:$C$67)</f>
        <v>0</v>
      </c>
    </row>
    <row r="41" spans="1:31" x14ac:dyDescent="0.25">
      <c r="A41" s="6" t="s">
        <v>29</v>
      </c>
      <c r="B41" s="14">
        <f>SUM(B39:B40)</f>
        <v>0</v>
      </c>
      <c r="C41" s="14">
        <f>SUM(C39:C40)</f>
        <v>0</v>
      </c>
      <c r="D41" s="14">
        <f t="shared" ref="D41:P41" si="11">SUM(D39:D40)</f>
        <v>0</v>
      </c>
      <c r="E41" s="14">
        <f t="shared" si="11"/>
        <v>0</v>
      </c>
      <c r="F41" s="14">
        <f t="shared" si="11"/>
        <v>0</v>
      </c>
      <c r="G41" s="14">
        <f t="shared" si="11"/>
        <v>0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ref="Q41" si="12">SUM(Q39:Q40)</f>
        <v>0</v>
      </c>
      <c r="R41" s="14">
        <f t="shared" ref="R41" si="13">SUM(R39:R40)</f>
        <v>0</v>
      </c>
      <c r="S41" s="14">
        <f t="shared" ref="S41" si="14">SUM(S39:S40)</f>
        <v>0</v>
      </c>
      <c r="T41" s="14">
        <f t="shared" ref="T41" si="15">SUM(T39:T40)</f>
        <v>0</v>
      </c>
      <c r="U41" s="14">
        <f t="shared" ref="U41" si="16">SUM(U39:U40)</f>
        <v>0</v>
      </c>
      <c r="V41" s="14">
        <f t="shared" ref="V41" si="17">SUM(V39:V40)</f>
        <v>0</v>
      </c>
      <c r="W41" s="14">
        <f t="shared" ref="W41" si="18">SUM(W39:W40)</f>
        <v>0</v>
      </c>
      <c r="X41" s="14">
        <f t="shared" ref="X41" si="19">SUM(X39:X40)</f>
        <v>0</v>
      </c>
      <c r="Y41" s="14">
        <f t="shared" ref="Y41" si="20">SUM(Y39:Y40)</f>
        <v>0</v>
      </c>
      <c r="Z41" s="14">
        <f t="shared" ref="Z41" si="21">SUM(Z39:Z40)</f>
        <v>0</v>
      </c>
      <c r="AA41" s="14">
        <f t="shared" ref="AA41" si="22">SUM(AA39:AA40)</f>
        <v>0</v>
      </c>
      <c r="AB41" s="14">
        <f t="shared" ref="AB41" si="23">SUM(AB39:AB40)</f>
        <v>0</v>
      </c>
      <c r="AC41" s="14">
        <f t="shared" ref="AC41" si="24">SUM(AC39:AC40)</f>
        <v>0</v>
      </c>
      <c r="AD41" s="14">
        <f t="shared" ref="AD41" si="25">SUM(AD39:AD40)</f>
        <v>0</v>
      </c>
      <c r="AE41" s="14">
        <f t="shared" ref="AE41" si="26">SUM(AE39:AE40)</f>
        <v>0</v>
      </c>
    </row>
    <row r="42" spans="1:31" x14ac:dyDescent="0.25">
      <c r="A42" s="7" t="s">
        <v>11</v>
      </c>
      <c r="B42" s="17">
        <f>B36-B41</f>
        <v>0</v>
      </c>
      <c r="C42" s="17">
        <f>C36-C41</f>
        <v>0</v>
      </c>
      <c r="D42" s="17">
        <f t="shared" ref="D42:P42" si="27">D36-D41</f>
        <v>0</v>
      </c>
      <c r="E42" s="17">
        <f t="shared" si="27"/>
        <v>0</v>
      </c>
      <c r="F42" s="17">
        <f t="shared" si="27"/>
        <v>0</v>
      </c>
      <c r="G42" s="17">
        <f t="shared" si="27"/>
        <v>0</v>
      </c>
      <c r="H42" s="17">
        <f t="shared" si="27"/>
        <v>0</v>
      </c>
      <c r="I42" s="17">
        <f t="shared" si="27"/>
        <v>0</v>
      </c>
      <c r="J42" s="17">
        <f t="shared" si="27"/>
        <v>0</v>
      </c>
      <c r="K42" s="17">
        <f t="shared" si="27"/>
        <v>0</v>
      </c>
      <c r="L42" s="17">
        <f t="shared" si="27"/>
        <v>0</v>
      </c>
      <c r="M42" s="17">
        <f t="shared" si="27"/>
        <v>0</v>
      </c>
      <c r="N42" s="17">
        <f t="shared" si="27"/>
        <v>0</v>
      </c>
      <c r="O42" s="17">
        <f t="shared" si="27"/>
        <v>0</v>
      </c>
      <c r="P42" s="17">
        <f t="shared" si="27"/>
        <v>0</v>
      </c>
      <c r="Q42" s="17">
        <f>Q36-Q41</f>
        <v>0</v>
      </c>
      <c r="R42" s="17">
        <f t="shared" ref="R42" si="28">R36-R41</f>
        <v>0</v>
      </c>
      <c r="S42" s="17">
        <f t="shared" ref="S42" si="29">S36-S41</f>
        <v>0</v>
      </c>
      <c r="T42" s="17">
        <f t="shared" ref="T42" si="30">T36-T41</f>
        <v>0</v>
      </c>
      <c r="U42" s="17">
        <f t="shared" ref="U42" si="31">U36-U41</f>
        <v>0</v>
      </c>
      <c r="V42" s="17">
        <f t="shared" ref="V42" si="32">V36-V41</f>
        <v>0</v>
      </c>
      <c r="W42" s="17">
        <f t="shared" ref="W42" si="33">W36-W41</f>
        <v>0</v>
      </c>
      <c r="X42" s="17">
        <f t="shared" ref="X42" si="34">X36-X41</f>
        <v>0</v>
      </c>
      <c r="Y42" s="17">
        <f t="shared" ref="Y42" si="35">Y36-Y41</f>
        <v>0</v>
      </c>
      <c r="Z42" s="17">
        <f t="shared" ref="Z42" si="36">Z36-Z41</f>
        <v>0</v>
      </c>
      <c r="AA42" s="17">
        <f t="shared" ref="AA42" si="37">AA36-AA41</f>
        <v>0</v>
      </c>
      <c r="AB42" s="17">
        <f t="shared" ref="AB42" si="38">AB36-AB41</f>
        <v>0</v>
      </c>
      <c r="AC42" s="17">
        <f t="shared" ref="AC42" si="39">AC36-AC41</f>
        <v>0</v>
      </c>
      <c r="AD42" s="17">
        <f t="shared" ref="AD42" si="40">AD36-AD41</f>
        <v>0</v>
      </c>
      <c r="AE42" s="17">
        <f t="shared" ref="AE42" si="41">AE36-AE41</f>
        <v>0</v>
      </c>
    </row>
    <row r="43" spans="1:31" x14ac:dyDescent="0.25">
      <c r="A43" s="10" t="s">
        <v>33</v>
      </c>
      <c r="B43" s="17">
        <f>B41+B42</f>
        <v>0</v>
      </c>
      <c r="C43" s="17">
        <f t="shared" ref="C43:P43" si="42">C41+C42</f>
        <v>0</v>
      </c>
      <c r="D43" s="17">
        <f t="shared" si="42"/>
        <v>0</v>
      </c>
      <c r="E43" s="17">
        <f t="shared" si="42"/>
        <v>0</v>
      </c>
      <c r="F43" s="17">
        <f t="shared" si="42"/>
        <v>0</v>
      </c>
      <c r="G43" s="17">
        <f t="shared" si="42"/>
        <v>0</v>
      </c>
      <c r="H43" s="17">
        <f t="shared" si="42"/>
        <v>0</v>
      </c>
      <c r="I43" s="17">
        <f t="shared" si="42"/>
        <v>0</v>
      </c>
      <c r="J43" s="17">
        <f t="shared" si="42"/>
        <v>0</v>
      </c>
      <c r="K43" s="17">
        <f t="shared" si="42"/>
        <v>0</v>
      </c>
      <c r="L43" s="17">
        <f t="shared" si="42"/>
        <v>0</v>
      </c>
      <c r="M43" s="17">
        <f t="shared" si="42"/>
        <v>0</v>
      </c>
      <c r="N43" s="17">
        <f t="shared" si="42"/>
        <v>0</v>
      </c>
      <c r="O43" s="17">
        <f t="shared" si="42"/>
        <v>0</v>
      </c>
      <c r="P43" s="17">
        <f t="shared" si="42"/>
        <v>0</v>
      </c>
      <c r="Q43" s="17">
        <f t="shared" ref="Q43" si="43">Q41+Q42</f>
        <v>0</v>
      </c>
      <c r="R43" s="17">
        <f t="shared" ref="R43" si="44">R41+R42</f>
        <v>0</v>
      </c>
      <c r="S43" s="17">
        <f t="shared" ref="S43" si="45">S41+S42</f>
        <v>0</v>
      </c>
      <c r="T43" s="17">
        <f t="shared" ref="T43" si="46">T41+T42</f>
        <v>0</v>
      </c>
      <c r="U43" s="17">
        <f t="shared" ref="U43" si="47">U41+U42</f>
        <v>0</v>
      </c>
      <c r="V43" s="17">
        <f t="shared" ref="V43" si="48">V41+V42</f>
        <v>0</v>
      </c>
      <c r="W43" s="17">
        <f t="shared" ref="W43" si="49">W41+W42</f>
        <v>0</v>
      </c>
      <c r="X43" s="17">
        <f t="shared" ref="X43" si="50">X41+X42</f>
        <v>0</v>
      </c>
      <c r="Y43" s="17">
        <f t="shared" ref="Y43" si="51">Y41+Y42</f>
        <v>0</v>
      </c>
      <c r="Z43" s="17">
        <f t="shared" ref="Z43" si="52">Z41+Z42</f>
        <v>0</v>
      </c>
      <c r="AA43" s="17">
        <f t="shared" ref="AA43" si="53">AA41+AA42</f>
        <v>0</v>
      </c>
      <c r="AB43" s="17">
        <f t="shared" ref="AB43" si="54">AB41+AB42</f>
        <v>0</v>
      </c>
      <c r="AC43" s="17">
        <f t="shared" ref="AC43" si="55">AC41+AC42</f>
        <v>0</v>
      </c>
      <c r="AD43" s="17">
        <f t="shared" ref="AD43" si="56">AD41+AD42</f>
        <v>0</v>
      </c>
      <c r="AE43" s="17">
        <f t="shared" ref="AE43" si="57">AE41+AE42</f>
        <v>0</v>
      </c>
    </row>
    <row r="45" spans="1:31" s="3" customFormat="1" x14ac:dyDescent="0.25">
      <c r="A45" s="6" t="s">
        <v>49</v>
      </c>
      <c r="B45" s="52" t="str">
        <f>IF(B43=0,"",(B42/B43))</f>
        <v/>
      </c>
      <c r="C45" s="52" t="str">
        <f>IF(C43=0,"",(C42/C43))</f>
        <v/>
      </c>
      <c r="D45" s="52" t="str">
        <f t="shared" ref="D45:P45" si="58">IF(D43=0,"",(D42/D43))</f>
        <v/>
      </c>
      <c r="E45" s="52" t="str">
        <f t="shared" si="58"/>
        <v/>
      </c>
      <c r="F45" s="52" t="str">
        <f t="shared" si="58"/>
        <v/>
      </c>
      <c r="G45" s="52" t="str">
        <f t="shared" si="58"/>
        <v/>
      </c>
      <c r="H45" s="52" t="str">
        <f t="shared" si="58"/>
        <v/>
      </c>
      <c r="I45" s="52" t="str">
        <f t="shared" si="58"/>
        <v/>
      </c>
      <c r="J45" s="52" t="str">
        <f t="shared" si="58"/>
        <v/>
      </c>
      <c r="K45" s="52" t="str">
        <f t="shared" si="58"/>
        <v/>
      </c>
      <c r="L45" s="52" t="str">
        <f t="shared" si="58"/>
        <v/>
      </c>
      <c r="M45" s="52" t="str">
        <f t="shared" si="58"/>
        <v/>
      </c>
      <c r="N45" s="52" t="str">
        <f t="shared" si="58"/>
        <v/>
      </c>
      <c r="O45" s="52" t="str">
        <f t="shared" si="58"/>
        <v/>
      </c>
      <c r="P45" s="52" t="str">
        <f t="shared" si="58"/>
        <v/>
      </c>
      <c r="Q45" s="52" t="str">
        <f t="shared" ref="Q45:AE45" si="59">IF(Q43=0,"",(Q42/Q43))</f>
        <v/>
      </c>
      <c r="R45" s="52" t="str">
        <f t="shared" si="59"/>
        <v/>
      </c>
      <c r="S45" s="52" t="str">
        <f t="shared" si="59"/>
        <v/>
      </c>
      <c r="T45" s="52" t="str">
        <f t="shared" si="59"/>
        <v/>
      </c>
      <c r="U45" s="52" t="str">
        <f t="shared" si="59"/>
        <v/>
      </c>
      <c r="V45" s="52" t="str">
        <f t="shared" si="59"/>
        <v/>
      </c>
      <c r="W45" s="52" t="str">
        <f t="shared" si="59"/>
        <v/>
      </c>
      <c r="X45" s="52" t="str">
        <f t="shared" si="59"/>
        <v/>
      </c>
      <c r="Y45" s="52" t="str">
        <f t="shared" si="59"/>
        <v/>
      </c>
      <c r="Z45" s="52" t="str">
        <f t="shared" si="59"/>
        <v/>
      </c>
      <c r="AA45" s="52" t="str">
        <f t="shared" si="59"/>
        <v/>
      </c>
      <c r="AB45" s="52" t="str">
        <f t="shared" si="59"/>
        <v/>
      </c>
      <c r="AC45" s="52" t="str">
        <f t="shared" si="59"/>
        <v/>
      </c>
      <c r="AD45" s="52" t="str">
        <f t="shared" si="59"/>
        <v/>
      </c>
      <c r="AE45" s="52" t="str">
        <f t="shared" si="59"/>
        <v/>
      </c>
    </row>
    <row r="47" spans="1:31" s="24" customFormat="1" ht="30" customHeight="1" x14ac:dyDescent="0.25">
      <c r="B47" s="54" t="str">
        <f>IF(B41&gt;=(B36*0.4),"","Öka medfinansiering")</f>
        <v/>
      </c>
      <c r="C47" s="54" t="str">
        <f t="shared" ref="C47:P47" si="60">IF(C41&gt;=(C36*0.4),"","Öka medfinansiering")</f>
        <v/>
      </c>
      <c r="D47" s="54" t="str">
        <f t="shared" si="60"/>
        <v/>
      </c>
      <c r="E47" s="54" t="str">
        <f t="shared" si="60"/>
        <v/>
      </c>
      <c r="F47" s="54" t="str">
        <f t="shared" si="60"/>
        <v/>
      </c>
      <c r="G47" s="54" t="str">
        <f t="shared" si="60"/>
        <v/>
      </c>
      <c r="H47" s="54" t="str">
        <f t="shared" si="60"/>
        <v/>
      </c>
      <c r="I47" s="54" t="str">
        <f t="shared" si="60"/>
        <v/>
      </c>
      <c r="J47" s="54" t="str">
        <f t="shared" si="60"/>
        <v/>
      </c>
      <c r="K47" s="54" t="str">
        <f t="shared" si="60"/>
        <v/>
      </c>
      <c r="L47" s="54" t="str">
        <f>IF(L41&gt;=(L36*0.4),"","Öka medfinansiering")</f>
        <v/>
      </c>
      <c r="M47" s="54" t="str">
        <f t="shared" si="60"/>
        <v/>
      </c>
      <c r="N47" s="54" t="str">
        <f t="shared" si="60"/>
        <v/>
      </c>
      <c r="O47" s="54" t="str">
        <f t="shared" si="60"/>
        <v/>
      </c>
      <c r="P47" s="54" t="str">
        <f t="shared" si="60"/>
        <v/>
      </c>
      <c r="Q47" s="54" t="str">
        <f t="shared" ref="Q47:AE47" si="61">IF(Q41&gt;=(Q36*0.4),"","Öka medfinansiering")</f>
        <v/>
      </c>
      <c r="R47" s="54" t="str">
        <f t="shared" si="61"/>
        <v/>
      </c>
      <c r="S47" s="54" t="str">
        <f t="shared" si="61"/>
        <v/>
      </c>
      <c r="T47" s="54" t="str">
        <f t="shared" si="61"/>
        <v/>
      </c>
      <c r="U47" s="54" t="str">
        <f t="shared" si="61"/>
        <v/>
      </c>
      <c r="V47" s="54" t="str">
        <f t="shared" si="61"/>
        <v/>
      </c>
      <c r="W47" s="54" t="str">
        <f t="shared" si="61"/>
        <v/>
      </c>
      <c r="X47" s="54" t="str">
        <f t="shared" si="61"/>
        <v/>
      </c>
      <c r="Y47" s="54" t="str">
        <f t="shared" si="61"/>
        <v/>
      </c>
      <c r="Z47" s="54" t="str">
        <f t="shared" si="61"/>
        <v/>
      </c>
      <c r="AA47" s="54" t="str">
        <f t="shared" si="61"/>
        <v/>
      </c>
      <c r="AB47" s="54" t="str">
        <f t="shared" si="61"/>
        <v/>
      </c>
      <c r="AC47" s="54" t="str">
        <f t="shared" si="61"/>
        <v/>
      </c>
      <c r="AD47" s="54" t="str">
        <f t="shared" si="61"/>
        <v/>
      </c>
      <c r="AE47" s="54" t="str">
        <f t="shared" si="61"/>
        <v/>
      </c>
    </row>
  </sheetData>
  <sheetProtection algorithmName="SHA-512" hashValue="mHyNnCqh+vIjxNUSGG01S1p8CFVkG48Bf//kobyHBdIfuuUpH532lPpzzwYPwAsHTzxhLRicYoeqidTIfeFcJA==" saltValue="WcKV6YhKk4JcvaWEZQYrAw==" spinCount="100000" sheet="1" objects="1" scenarios="1"/>
  <phoneticPr fontId="2" type="noConversion"/>
  <conditionalFormatting sqref="B25:AE45">
    <cfRule type="expression" dxfId="15" priority="10">
      <formula>IF(ISNA(B$26),TRUE,IF(B$26="",TRUE,FALSE))</formula>
    </cfRule>
  </conditionalFormatting>
  <conditionalFormatting sqref="C1:H21">
    <cfRule type="expression" dxfId="14" priority="8">
      <formula>IF(ISNA(C$2),TRUE,IF(C$2="",TRUE,FALSE))</formula>
    </cfRule>
  </conditionalFormatting>
  <conditionalFormatting sqref="B42:AE42">
    <cfRule type="expression" dxfId="13" priority="3">
      <formula>B42&gt;(B36*0.6)</formula>
    </cfRule>
  </conditionalFormatting>
  <conditionalFormatting sqref="B45:AE45">
    <cfRule type="expression" dxfId="12" priority="2">
      <formula>B42&gt;(B36*0.6)</formula>
    </cfRule>
  </conditionalFormatting>
  <pageMargins left="0.7" right="0.7" top="0.75" bottom="0.75" header="0.3" footer="0.3"/>
  <pageSetup paperSize="9" orientation="portrait" verticalDpi="0" r:id="rId1"/>
  <ignoredErrors>
    <ignoredError sqref="A9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C4B10A0B-6372-4785-B18A-98BFC0A0089A}">
            <xm:f>'Set-up'!$F$15='Set-up'!$V$8</xm:f>
            <x14:dxf>
              <font>
                <b val="0"/>
                <i/>
                <color theme="0" tint="-0.14996795556505021"/>
              </font>
            </x14:dxf>
          </x14:cfRule>
          <xm:sqref>A10:H10 A34:AE34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80E0-3969-4EAE-8279-BECADD0DC064}">
  <dimension ref="A1:P45"/>
  <sheetViews>
    <sheetView zoomScaleNormal="100" workbookViewId="0">
      <pane xSplit="1" ySplit="3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3" sqref="B3"/>
    </sheetView>
  </sheetViews>
  <sheetFormatPr defaultColWidth="9.140625" defaultRowHeight="15" x14ac:dyDescent="0.25"/>
  <cols>
    <col min="1" max="1" width="39.28515625" style="1" bestFit="1" customWidth="1"/>
    <col min="2" max="16" width="17.140625" style="1" customWidth="1"/>
    <col min="17" max="16384" width="9.140625" style="1"/>
  </cols>
  <sheetData>
    <row r="1" spans="1:8" hidden="1" x14ac:dyDescent="0.25"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</row>
    <row r="2" spans="1:8" hidden="1" x14ac:dyDescent="0.25">
      <c r="C2" s="15" t="str">
        <f t="shared" ref="C2:H2" si="0">C4</f>
        <v/>
      </c>
      <c r="D2" s="15" t="str">
        <f t="shared" si="0"/>
        <v/>
      </c>
      <c r="E2" s="15" t="str">
        <f t="shared" si="0"/>
        <v/>
      </c>
      <c r="F2" s="15" t="str">
        <f t="shared" si="0"/>
        <v/>
      </c>
      <c r="G2" s="15" t="str">
        <f t="shared" si="0"/>
        <v/>
      </c>
      <c r="H2" s="15" t="str">
        <f t="shared" si="0"/>
        <v/>
      </c>
    </row>
    <row r="3" spans="1:8" s="94" customFormat="1" ht="21" x14ac:dyDescent="0.35">
      <c r="A3" s="79" t="s">
        <v>69</v>
      </c>
      <c r="C3" s="95"/>
      <c r="D3" s="95"/>
      <c r="E3" s="95"/>
      <c r="F3" s="95"/>
      <c r="G3" s="95"/>
      <c r="H3" s="95"/>
    </row>
    <row r="4" spans="1:8" s="8" customFormat="1" ht="28.9" customHeight="1" x14ac:dyDescent="0.25">
      <c r="A4" s="8" t="s">
        <v>72</v>
      </c>
      <c r="B4" s="36" t="s">
        <v>24</v>
      </c>
      <c r="C4" s="53" t="str">
        <f>VLOOKUP(C1,'Set-up'!$AJ$6:$AL$11,3,FALSE)</f>
        <v/>
      </c>
      <c r="D4" s="53" t="str">
        <f>VLOOKUP(D1,'Set-up'!$AJ$6:$AL$11,3,FALSE)</f>
        <v/>
      </c>
      <c r="E4" s="53" t="str">
        <f>VLOOKUP(E1,'Set-up'!$AJ$6:$AL$11,3,FALSE)</f>
        <v/>
      </c>
      <c r="F4" s="53" t="str">
        <f>VLOOKUP(F1,'Set-up'!$AJ$6:$AL$11,3,FALSE)</f>
        <v/>
      </c>
      <c r="G4" s="53" t="str">
        <f>VLOOKUP(G1,'Set-up'!$AJ$6:$AL$11,3,FALSE)</f>
        <v/>
      </c>
      <c r="H4" s="53" t="str">
        <f>VLOOKUP(H1,'Set-up'!$AJ$6:$AL$11,3,FALSE)</f>
        <v/>
      </c>
    </row>
    <row r="5" spans="1:8" x14ac:dyDescent="0.25">
      <c r="A5" s="1" t="s">
        <v>25</v>
      </c>
      <c r="B5" s="13">
        <f t="shared" ref="B5:B12" si="1">SUM(C5:H5)</f>
        <v>0</v>
      </c>
      <c r="C5" s="49">
        <f>SUMIFS('NO kostnader'!G:G,'NO kostnader'!$N:$N,1,'NO kostnader'!$D:$D,'NO-budget'!$A5)</f>
        <v>0</v>
      </c>
      <c r="D5" s="49">
        <f>SUMIFS('NO kostnader'!H:H,'NO kostnader'!$N:$N,1,'NO kostnader'!$D:$D,'NO-budget'!$A5)</f>
        <v>0</v>
      </c>
      <c r="E5" s="49">
        <f>SUMIFS('NO kostnader'!I:I,'NO kostnader'!$N:$N,1,'NO kostnader'!$D:$D,'NO-budget'!$A5)</f>
        <v>0</v>
      </c>
      <c r="F5" s="49">
        <f>SUMIFS('NO kostnader'!J:J,'NO kostnader'!$N:$N,1,'NO kostnader'!$D:$D,'NO-budget'!$A5)</f>
        <v>0</v>
      </c>
      <c r="G5" s="49">
        <f>SUMIFS('NO kostnader'!K:K,'NO kostnader'!$N:$N,1,'NO kostnader'!$D:$D,'NO-budget'!$A5)</f>
        <v>0</v>
      </c>
      <c r="H5" s="49">
        <f>SUMIFS('NO kostnader'!L:L,'NO kostnader'!$N:$N,1,'NO kostnader'!$D:$D,'NO-budget'!$A5)</f>
        <v>0</v>
      </c>
    </row>
    <row r="6" spans="1:8" x14ac:dyDescent="0.25">
      <c r="A6" s="1" t="s">
        <v>26</v>
      </c>
      <c r="B6" s="13">
        <f t="shared" si="1"/>
        <v>0</v>
      </c>
      <c r="C6" s="49">
        <f>SUMIFS('NO kostnader'!G:G,'NO kostnader'!$N:$N,1,'NO kostnader'!$D:$D,'NO-budget'!$A6)</f>
        <v>0</v>
      </c>
      <c r="D6" s="49">
        <f>SUMIFS('NO kostnader'!H:H,'NO kostnader'!$N:$N,1,'NO kostnader'!$D:$D,'NO-budget'!$A6)</f>
        <v>0</v>
      </c>
      <c r="E6" s="49">
        <f>SUMIFS('NO kostnader'!I:I,'NO kostnader'!$N:$N,1,'NO kostnader'!$D:$D,'NO-budget'!$A6)</f>
        <v>0</v>
      </c>
      <c r="F6" s="49">
        <f>SUMIFS('NO kostnader'!J:J,'NO kostnader'!$N:$N,1,'NO kostnader'!$D:$D,'NO-budget'!$A6)</f>
        <v>0</v>
      </c>
      <c r="G6" s="49">
        <f>SUMIFS('NO kostnader'!K:K,'NO kostnader'!$N:$N,1,'NO kostnader'!$D:$D,'NO-budget'!$A6)</f>
        <v>0</v>
      </c>
      <c r="H6" s="49">
        <f>SUMIFS('NO kostnader'!L:L,'NO kostnader'!$N:$N,1,'NO kostnader'!$D:$D,'NO-budget'!$A6)</f>
        <v>0</v>
      </c>
    </row>
    <row r="7" spans="1:8" x14ac:dyDescent="0.25">
      <c r="A7" s="1" t="s">
        <v>27</v>
      </c>
      <c r="B7" s="13">
        <f t="shared" si="1"/>
        <v>0</v>
      </c>
      <c r="C7" s="49">
        <f>SUMIFS('NO kostnader'!G:G,'NO kostnader'!$N:$N,1,'NO kostnader'!$D:$D,'NO-budget'!$A7)</f>
        <v>0</v>
      </c>
      <c r="D7" s="49">
        <f>SUMIFS('NO kostnader'!H:H,'NO kostnader'!$N:$N,1,'NO kostnader'!$D:$D,'NO-budget'!$A7)</f>
        <v>0</v>
      </c>
      <c r="E7" s="49">
        <f>SUMIFS('NO kostnader'!I:I,'NO kostnader'!$N:$N,1,'NO kostnader'!$D:$D,'NO-budget'!$A7)</f>
        <v>0</v>
      </c>
      <c r="F7" s="49">
        <f>SUMIFS('NO kostnader'!J:J,'NO kostnader'!$N:$N,1,'NO kostnader'!$D:$D,'NO-budget'!$A7)</f>
        <v>0</v>
      </c>
      <c r="G7" s="49">
        <f>SUMIFS('NO kostnader'!K:K,'NO kostnader'!$N:$N,1,'NO kostnader'!$D:$D,'NO-budget'!$A7)</f>
        <v>0</v>
      </c>
      <c r="H7" s="49">
        <f>SUMIFS('NO kostnader'!L:L,'NO kostnader'!$N:$N,1,'NO kostnader'!$D:$D,'NO-budget'!$A7)</f>
        <v>0</v>
      </c>
    </row>
    <row r="8" spans="1:8" x14ac:dyDescent="0.25">
      <c r="A8" s="1" t="s">
        <v>111</v>
      </c>
      <c r="B8" s="13">
        <f t="shared" si="1"/>
        <v>0</v>
      </c>
      <c r="C8" s="49">
        <f>SUMIFS('NO kostnader'!G:G,'NO kostnader'!$N:$N,1,'NO kostnader'!$D:$D,'NO-budget'!$A8)</f>
        <v>0</v>
      </c>
      <c r="D8" s="49">
        <f>SUMIFS('NO kostnader'!H:H,'NO kostnader'!$N:$N,1,'NO kostnader'!$D:$D,'NO-budget'!$A8)</f>
        <v>0</v>
      </c>
      <c r="E8" s="49">
        <f>SUMIFS('NO kostnader'!I:I,'NO kostnader'!$N:$N,1,'NO kostnader'!$D:$D,'NO-budget'!$A8)</f>
        <v>0</v>
      </c>
      <c r="F8" s="49">
        <f>SUMIFS('NO kostnader'!J:J,'NO kostnader'!$N:$N,1,'NO kostnader'!$D:$D,'NO-budget'!$A8)</f>
        <v>0</v>
      </c>
      <c r="G8" s="49">
        <f>SUMIFS('NO kostnader'!K:K,'NO kostnader'!$N:$N,1,'NO kostnader'!$D:$D,'NO-budget'!$A8)</f>
        <v>0</v>
      </c>
      <c r="H8" s="49">
        <f>SUMIFS('NO kostnader'!L:L,'NO kostnader'!$N:$N,1,'NO kostnader'!$D:$D,'NO-budget'!$A8)</f>
        <v>0</v>
      </c>
    </row>
    <row r="9" spans="1:8" x14ac:dyDescent="0.25">
      <c r="A9" s="1" t="str">
        <f>IF('Set-up'!F16="Schablon 6 %","Resor och logi - schablon 6 %","Resor och logi")</f>
        <v>Resor och logi - schablon 6 %</v>
      </c>
      <c r="B9" s="13">
        <f t="shared" si="1"/>
        <v>0</v>
      </c>
      <c r="C9" s="49">
        <f>IF('Set-up'!$F$16='Set-up'!$W$7,(ROUND((C5*0.06),0)),(SUMIFS('NO kostnader'!G:G,'NO kostnader'!$N:$N,1,'NO kostnader'!$D:$D,"Resor och logi")))</f>
        <v>0</v>
      </c>
      <c r="D9" s="49">
        <f>IF('Set-up'!$F$16='Set-up'!$W$7,(ROUND((D5*0.06),0)),(SUMIFS('NO kostnader'!H:H,'NO kostnader'!$N:$N,1,'NO kostnader'!$D:$D,"Resor och logi")))</f>
        <v>0</v>
      </c>
      <c r="E9" s="49">
        <f>IF('Set-up'!$F$16='Set-up'!$W$7,(ROUND((E5*0.06),0)),(SUMIFS('NO kostnader'!I:I,'NO kostnader'!$N:$N,1,'NO kostnader'!$D:$D,"Resor och logi")))</f>
        <v>0</v>
      </c>
      <c r="F9" s="49">
        <f>IF('Set-up'!$F$16='Set-up'!$W$7,(ROUND((F5*0.06),0)),(SUMIFS('NO kostnader'!J:J,'NO kostnader'!$N:$N,1,'NO kostnader'!$D:$D,"Resor och logi")))</f>
        <v>0</v>
      </c>
      <c r="G9" s="49">
        <f>IF('Set-up'!$F$16='Set-up'!$W$7,(ROUND((G5*0.06),0)),(SUMIFS('NO kostnader'!K:K,'NO kostnader'!$N:$N,1,'NO kostnader'!$D:$D,"Resor och logi")))</f>
        <v>0</v>
      </c>
      <c r="H9" s="49">
        <f>IF('Set-up'!$F$16='Set-up'!$W$7,(ROUND((H5*0.06),0)),(SUMIFS('NO kostnader'!L:L,'NO kostnader'!$N:$N,1,'NO kostnader'!$D:$D,"Resor och logi")))</f>
        <v>0</v>
      </c>
    </row>
    <row r="10" spans="1:8" x14ac:dyDescent="0.25">
      <c r="A10" s="1" t="s">
        <v>112</v>
      </c>
      <c r="B10" s="13">
        <f t="shared" si="1"/>
        <v>0</v>
      </c>
      <c r="C10" s="49">
        <f>IF('Set-up'!$F$15='Set-up'!$V$7,(ROUND((C5*0.15),0)),0)</f>
        <v>0</v>
      </c>
      <c r="D10" s="49">
        <f>IF('Set-up'!$F$15='Set-up'!$V$7,(ROUND((D5*0.15),0)),0)</f>
        <v>0</v>
      </c>
      <c r="E10" s="49">
        <f>IF('Set-up'!$F$15='Set-up'!$V$7,(ROUND((E5*0.15),0)),0)</f>
        <v>0</v>
      </c>
      <c r="F10" s="49">
        <f>IF('Set-up'!$F$15='Set-up'!$V$7,(ROUND((F5*0.15),0)),0)</f>
        <v>0</v>
      </c>
      <c r="G10" s="49">
        <f>IF('Set-up'!$F$15='Set-up'!$V$7,(ROUND((G5*0.15),0)),0)</f>
        <v>0</v>
      </c>
      <c r="H10" s="49">
        <f>IF('Set-up'!$F$15='Set-up'!$V$7,(ROUND((H5*0.15),0)),0)</f>
        <v>0</v>
      </c>
    </row>
    <row r="11" spans="1:8" x14ac:dyDescent="0.25">
      <c r="A11" s="1" t="s">
        <v>70</v>
      </c>
      <c r="B11" s="13">
        <f t="shared" si="1"/>
        <v>0</v>
      </c>
      <c r="C11" s="49">
        <f>SUMIFS('NO kostnader'!G:G,'NO kostnader'!$N:$N,1,'NO kostnader'!$D:$D,'NO-budget'!$A11)</f>
        <v>0</v>
      </c>
      <c r="D11" s="49">
        <f>SUMIFS('NO kostnader'!H:H,'NO kostnader'!$N:$N,1,'NO kostnader'!$D:$D,'NO-budget'!$A11)</f>
        <v>0</v>
      </c>
      <c r="E11" s="49">
        <f>SUMIFS('NO kostnader'!I:I,'NO kostnader'!$N:$N,1,'NO kostnader'!$D:$D,'NO-budget'!$A11)</f>
        <v>0</v>
      </c>
      <c r="F11" s="49">
        <f>SUMIFS('NO kostnader'!J:J,'NO kostnader'!$N:$N,1,'NO kostnader'!$D:$D,'NO-budget'!$A11)</f>
        <v>0</v>
      </c>
      <c r="G11" s="49">
        <f>SUMIFS('NO kostnader'!K:K,'NO kostnader'!$N:$N,1,'NO kostnader'!$D:$D,'NO-budget'!$A11)</f>
        <v>0</v>
      </c>
      <c r="H11" s="49">
        <f>SUMIFS('NO kostnader'!L:L,'NO kostnader'!$N:$N,1,'NO kostnader'!$D:$D,'NO-budget'!$A11)</f>
        <v>0</v>
      </c>
    </row>
    <row r="12" spans="1:8" x14ac:dyDescent="0.25">
      <c r="A12" s="10" t="s">
        <v>28</v>
      </c>
      <c r="B12" s="22">
        <f t="shared" si="1"/>
        <v>0</v>
      </c>
      <c r="C12" s="22">
        <f>SUM(C5:C11)</f>
        <v>0</v>
      </c>
      <c r="D12" s="22">
        <f t="shared" ref="D12:H12" si="2">SUM(D5:D11)</f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8" x14ac:dyDescent="0.25">
      <c r="C13" s="13"/>
      <c r="D13" s="13"/>
      <c r="E13" s="13"/>
      <c r="F13" s="13"/>
      <c r="G13" s="13"/>
      <c r="H13" s="13"/>
    </row>
    <row r="14" spans="1:8" x14ac:dyDescent="0.25">
      <c r="A14" s="3" t="s">
        <v>94</v>
      </c>
      <c r="C14" s="13"/>
      <c r="D14" s="13"/>
      <c r="E14" s="13"/>
      <c r="F14" s="13"/>
      <c r="G14" s="13"/>
      <c r="H14" s="13"/>
    </row>
    <row r="15" spans="1:8" x14ac:dyDescent="0.25">
      <c r="A15" s="1" t="s">
        <v>85</v>
      </c>
      <c r="B15" s="13">
        <f>SUM(C15:H15)</f>
        <v>0</v>
      </c>
      <c r="C15" s="49">
        <f>SUMIF('NO finansiering'!$A$5:$A$19,1,'NO finansiering'!D5:D19)</f>
        <v>0</v>
      </c>
      <c r="D15" s="49">
        <f>SUMIF('NO finansiering'!$A$5:$A$19,1,'NO finansiering'!E5:E19)</f>
        <v>0</v>
      </c>
      <c r="E15" s="49">
        <f>SUMIF('NO finansiering'!$A$5:$A$19,1,'NO finansiering'!F5:F19)</f>
        <v>0</v>
      </c>
      <c r="F15" s="49">
        <f>SUMIF('NO finansiering'!$A$5:$A$19,1,'NO finansiering'!G5:G19)</f>
        <v>0</v>
      </c>
      <c r="G15" s="49">
        <f>SUMIF('NO finansiering'!$A$5:$A$19,1,'NO finansiering'!H5:H19)</f>
        <v>0</v>
      </c>
      <c r="H15" s="49">
        <f>SUMIF('NO finansiering'!$A$5:$A$19,1,'NO finansiering'!I5:I19)</f>
        <v>0</v>
      </c>
    </row>
    <row r="16" spans="1:8" x14ac:dyDescent="0.25">
      <c r="A16" s="4" t="s">
        <v>86</v>
      </c>
      <c r="B16" s="13">
        <f>SUM(C16:H16)</f>
        <v>0</v>
      </c>
      <c r="C16" s="51">
        <f>SUMIF('NO finansiering'!$A$25:$A$39,1,'NO finansiering'!D25:D39)</f>
        <v>0</v>
      </c>
      <c r="D16" s="51">
        <f>SUMIF('NO finansiering'!$A$25:$A$39,1,'NO finansiering'!E25:E39)</f>
        <v>0</v>
      </c>
      <c r="E16" s="51">
        <f>SUMIF('NO finansiering'!$A$25:$A$39,1,'NO finansiering'!F25:F39)</f>
        <v>0</v>
      </c>
      <c r="F16" s="51">
        <f>SUMIF('NO finansiering'!$A$25:$A$39,1,'NO finansiering'!G25:G39)</f>
        <v>0</v>
      </c>
      <c r="G16" s="51">
        <f>SUMIF('NO finansiering'!$A$25:$A$39,1,'NO finansiering'!H25:H39)</f>
        <v>0</v>
      </c>
      <c r="H16" s="51">
        <f>SUMIF('NO finansiering'!$A$25:$A$39,1,'NO finansiering'!I25:I39)</f>
        <v>0</v>
      </c>
    </row>
    <row r="17" spans="1:16" x14ac:dyDescent="0.25">
      <c r="A17" s="6" t="s">
        <v>29</v>
      </c>
      <c r="B17" s="22">
        <f>SUM(C17:H17)</f>
        <v>0</v>
      </c>
      <c r="C17" s="20">
        <f>SUM(C15:C16)</f>
        <v>0</v>
      </c>
      <c r="D17" s="20">
        <f t="shared" ref="D17:H17" si="3">SUM(D15:D16)</f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</row>
    <row r="18" spans="1:16" x14ac:dyDescent="0.25">
      <c r="A18" s="7" t="s">
        <v>11</v>
      </c>
      <c r="B18" s="17">
        <f>SUM(C18:H18)</f>
        <v>0</v>
      </c>
      <c r="C18" s="14">
        <f>C12-C17</f>
        <v>0</v>
      </c>
      <c r="D18" s="14">
        <f>D12-D17</f>
        <v>0</v>
      </c>
      <c r="E18" s="14">
        <f t="shared" ref="E18:H18" si="4">E12-E17</f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</row>
    <row r="19" spans="1:16" x14ac:dyDescent="0.25">
      <c r="A19" s="10" t="s">
        <v>33</v>
      </c>
      <c r="B19" s="22">
        <f>SUM(C19:H19)</f>
        <v>0</v>
      </c>
      <c r="C19" s="20">
        <f>C17+C18</f>
        <v>0</v>
      </c>
      <c r="D19" s="20">
        <f t="shared" ref="D19:H19" si="5">D17+D18</f>
        <v>0</v>
      </c>
      <c r="E19" s="20">
        <f t="shared" si="5"/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</row>
    <row r="21" spans="1:16" x14ac:dyDescent="0.25">
      <c r="A21" s="6" t="s">
        <v>49</v>
      </c>
      <c r="B21" s="47" t="str">
        <f>IF(B19=0,"",(B18/B19))</f>
        <v/>
      </c>
      <c r="C21" s="34"/>
      <c r="D21" s="34"/>
      <c r="E21" s="34"/>
      <c r="F21" s="34"/>
      <c r="G21" s="34"/>
      <c r="H21" s="34"/>
    </row>
    <row r="23" spans="1:16" ht="30" x14ac:dyDescent="0.25">
      <c r="B23" s="54" t="str">
        <f>IF(B17&gt;=(B12*0.5),"","Öka medfinansiering")</f>
        <v/>
      </c>
    </row>
    <row r="25" spans="1:16" hidden="1" x14ac:dyDescent="0.25">
      <c r="A25" s="15"/>
      <c r="B25" s="15">
        <v>1</v>
      </c>
      <c r="C25" s="15">
        <v>2</v>
      </c>
      <c r="D25" s="15">
        <v>3</v>
      </c>
      <c r="E25" s="15">
        <v>4</v>
      </c>
      <c r="F25" s="15">
        <v>5</v>
      </c>
      <c r="G25" s="15">
        <v>6</v>
      </c>
      <c r="H25" s="15">
        <v>7</v>
      </c>
      <c r="I25" s="15">
        <v>8</v>
      </c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</row>
    <row r="26" spans="1:16" hidden="1" x14ac:dyDescent="0.25">
      <c r="A26" s="15"/>
      <c r="B26" s="15" t="str">
        <f>B28</f>
        <v/>
      </c>
      <c r="C26" s="15" t="str">
        <f t="shared" ref="C26:P26" si="6">C28</f>
        <v/>
      </c>
      <c r="D26" s="15" t="str">
        <f t="shared" si="6"/>
        <v/>
      </c>
      <c r="E26" s="15" t="str">
        <f t="shared" si="6"/>
        <v/>
      </c>
      <c r="F26" s="15" t="str">
        <f t="shared" si="6"/>
        <v/>
      </c>
      <c r="G26" s="15" t="str">
        <f t="shared" si="6"/>
        <v/>
      </c>
      <c r="H26" s="15" t="str">
        <f t="shared" si="6"/>
        <v/>
      </c>
      <c r="I26" s="15" t="str">
        <f t="shared" si="6"/>
        <v/>
      </c>
      <c r="J26" s="15" t="str">
        <f t="shared" si="6"/>
        <v/>
      </c>
      <c r="K26" s="15" t="str">
        <f t="shared" si="6"/>
        <v/>
      </c>
      <c r="L26" s="15" t="str">
        <f t="shared" si="6"/>
        <v/>
      </c>
      <c r="M26" s="15" t="str">
        <f t="shared" si="6"/>
        <v/>
      </c>
      <c r="N26" s="15" t="str">
        <f t="shared" si="6"/>
        <v/>
      </c>
      <c r="O26" s="15" t="str">
        <f t="shared" si="6"/>
        <v/>
      </c>
      <c r="P26" s="15" t="str">
        <f t="shared" si="6"/>
        <v/>
      </c>
    </row>
    <row r="27" spans="1:16" hidden="1" x14ac:dyDescent="0.25">
      <c r="A27" s="15"/>
      <c r="B27" s="19" t="str">
        <f>VLOOKUP(B25,'Set-up'!$AT$35:$AW$49,4,FALSE)</f>
        <v/>
      </c>
      <c r="C27" s="19" t="str">
        <f>VLOOKUP(C25,'Set-up'!$AT$35:$AW$49,4,FALSE)</f>
        <v/>
      </c>
      <c r="D27" s="19" t="str">
        <f>VLOOKUP(D25,'Set-up'!$AT$35:$AW$49,4,FALSE)</f>
        <v/>
      </c>
      <c r="E27" s="19" t="str">
        <f>VLOOKUP(E25,'Set-up'!$AT$35:$AW$49,4,FALSE)</f>
        <v/>
      </c>
      <c r="F27" s="19" t="str">
        <f>VLOOKUP(F25,'Set-up'!$AT$35:$AW$49,4,FALSE)</f>
        <v/>
      </c>
      <c r="G27" s="19" t="str">
        <f>VLOOKUP(G25,'Set-up'!$AT$35:$AW$49,4,FALSE)</f>
        <v/>
      </c>
      <c r="H27" s="19" t="str">
        <f>VLOOKUP(H25,'Set-up'!$AT$35:$AW$49,4,FALSE)</f>
        <v/>
      </c>
      <c r="I27" s="19" t="str">
        <f>VLOOKUP(I25,'Set-up'!$AT$35:$AW$49,4,FALSE)</f>
        <v/>
      </c>
      <c r="J27" s="19" t="str">
        <f>VLOOKUP(J25,'Set-up'!$AT$35:$AW$49,4,FALSE)</f>
        <v/>
      </c>
      <c r="K27" s="19" t="str">
        <f>VLOOKUP(K25,'Set-up'!$AT$35:$AW$49,4,FALSE)</f>
        <v/>
      </c>
      <c r="L27" s="19" t="str">
        <f>VLOOKUP(L25,'Set-up'!$AT$35:$AW$49,4,FALSE)</f>
        <v/>
      </c>
      <c r="M27" s="19" t="str">
        <f>VLOOKUP(M25,'Set-up'!$AT$35:$AW$49,4,FALSE)</f>
        <v/>
      </c>
      <c r="N27" s="19" t="str">
        <f>VLOOKUP(N25,'Set-up'!$AT$35:$AW$49,4,FALSE)</f>
        <v/>
      </c>
      <c r="O27" s="19" t="str">
        <f>VLOOKUP(O25,'Set-up'!$AT$35:$AW$49,4,FALSE)</f>
        <v/>
      </c>
      <c r="P27" s="19" t="str">
        <f>VLOOKUP(P25,'Set-up'!$AT$35:$AW$49,4,FALSE)</f>
        <v/>
      </c>
    </row>
    <row r="28" spans="1:16" ht="44.25" customHeight="1" x14ac:dyDescent="0.25">
      <c r="A28" s="37" t="s">
        <v>71</v>
      </c>
      <c r="B28" s="48" t="str">
        <f>VLOOKUP(B25,'Set-up'!$AT$35:$AW$49,3,FALSE)</f>
        <v/>
      </c>
      <c r="C28" s="48" t="str">
        <f>VLOOKUP(C25,'Set-up'!$AT$35:$AW$49,3,FALSE)</f>
        <v/>
      </c>
      <c r="D28" s="48" t="str">
        <f>VLOOKUP(D25,'Set-up'!$AT$35:$AW$49,3,FALSE)</f>
        <v/>
      </c>
      <c r="E28" s="48" t="str">
        <f>VLOOKUP(E25,'Set-up'!$AT$35:$AW$49,3,FALSE)</f>
        <v/>
      </c>
      <c r="F28" s="48" t="str">
        <f>VLOOKUP(F25,'Set-up'!$AT$35:$AW$49,3,FALSE)</f>
        <v/>
      </c>
      <c r="G28" s="48" t="str">
        <f>VLOOKUP(G25,'Set-up'!$AT$35:$AW$49,3,FALSE)</f>
        <v/>
      </c>
      <c r="H28" s="48" t="str">
        <f>VLOOKUP(H25,'Set-up'!$AT$35:$AW$49,3,FALSE)</f>
        <v/>
      </c>
      <c r="I28" s="48" t="str">
        <f>VLOOKUP(I25,'Set-up'!$AT$35:$AW$49,3,FALSE)</f>
        <v/>
      </c>
      <c r="J28" s="48" t="str">
        <f>VLOOKUP(J25,'Set-up'!$AT$35:$AW$49,3,FALSE)</f>
        <v/>
      </c>
      <c r="K28" s="48" t="str">
        <f>VLOOKUP(K25,'Set-up'!$AT$35:$AW$49,3,FALSE)</f>
        <v/>
      </c>
      <c r="L28" s="48" t="str">
        <f>VLOOKUP(L25,'Set-up'!$AT$35:$AW$49,3,FALSE)</f>
        <v/>
      </c>
      <c r="M28" s="48" t="str">
        <f>VLOOKUP(M25,'Set-up'!$AT$35:$AW$49,3,FALSE)</f>
        <v/>
      </c>
      <c r="N28" s="48" t="str">
        <f>VLOOKUP(N25,'Set-up'!$AT$35:$AW$49,3,FALSE)</f>
        <v/>
      </c>
      <c r="O28" s="48" t="str">
        <f>VLOOKUP(O25,'Set-up'!$AT$35:$AW$49,3,FALSE)</f>
        <v/>
      </c>
      <c r="P28" s="48" t="str">
        <f>VLOOKUP(P25,'Set-up'!$AT$35:$AW$49,3,FALSE)</f>
        <v/>
      </c>
    </row>
    <row r="29" spans="1:16" x14ac:dyDescent="0.25">
      <c r="A29" s="1" t="s">
        <v>25</v>
      </c>
      <c r="B29" s="49">
        <f>SUMIFS('NO kostnader'!$F:$F,'NO kostnader'!$C:$C,'NO-budget'!B$28,'NO kostnader'!$D:$D,'NO-budget'!$A29)</f>
        <v>0</v>
      </c>
      <c r="C29" s="49">
        <f>SUMIFS('NO kostnader'!$F:$F,'NO kostnader'!$C:$C,'NO-budget'!C$28,'NO kostnader'!$D:$D,'NO-budget'!$A29)</f>
        <v>0</v>
      </c>
      <c r="D29" s="49">
        <f>SUMIFS('NO kostnader'!$F:$F,'NO kostnader'!$C:$C,'NO-budget'!D$28,'NO kostnader'!$D:$D,'NO-budget'!$A29)</f>
        <v>0</v>
      </c>
      <c r="E29" s="49">
        <f>SUMIFS('NO kostnader'!$F:$F,'NO kostnader'!$C:$C,'NO-budget'!E$28,'NO kostnader'!$D:$D,'NO-budget'!$A29)</f>
        <v>0</v>
      </c>
      <c r="F29" s="49">
        <f>SUMIFS('NO kostnader'!$F:$F,'NO kostnader'!$C:$C,'NO-budget'!F$28,'NO kostnader'!$D:$D,'NO-budget'!$A29)</f>
        <v>0</v>
      </c>
      <c r="G29" s="49">
        <f>SUMIFS('NO kostnader'!$F:$F,'NO kostnader'!$C:$C,'NO-budget'!G$28,'NO kostnader'!$D:$D,'NO-budget'!$A29)</f>
        <v>0</v>
      </c>
      <c r="H29" s="49">
        <f>SUMIFS('NO kostnader'!$F:$F,'NO kostnader'!$C:$C,'NO-budget'!H$28,'NO kostnader'!$D:$D,'NO-budget'!$A29)</f>
        <v>0</v>
      </c>
      <c r="I29" s="49">
        <f>SUMIFS('NO kostnader'!$F:$F,'NO kostnader'!$C:$C,'NO-budget'!I$28,'NO kostnader'!$D:$D,'NO-budget'!$A29)</f>
        <v>0</v>
      </c>
      <c r="J29" s="49">
        <f>SUMIFS('NO kostnader'!$F:$F,'NO kostnader'!$C:$C,'NO-budget'!J$28,'NO kostnader'!$D:$D,'NO-budget'!$A29)</f>
        <v>0</v>
      </c>
      <c r="K29" s="49">
        <f>SUMIFS('NO kostnader'!$F:$F,'NO kostnader'!$C:$C,'NO-budget'!K$28,'NO kostnader'!$D:$D,'NO-budget'!$A29)</f>
        <v>0</v>
      </c>
      <c r="L29" s="49">
        <f>SUMIFS('NO kostnader'!$F:$F,'NO kostnader'!$C:$C,'NO-budget'!L$28,'NO kostnader'!$D:$D,'NO-budget'!$A29)</f>
        <v>0</v>
      </c>
      <c r="M29" s="49">
        <f>SUMIFS('NO kostnader'!$F:$F,'NO kostnader'!$C:$C,'NO-budget'!M$28,'NO kostnader'!$D:$D,'NO-budget'!$A29)</f>
        <v>0</v>
      </c>
      <c r="N29" s="49">
        <f>SUMIFS('NO kostnader'!$F:$F,'NO kostnader'!$C:$C,'NO-budget'!N$28,'NO kostnader'!$D:$D,'NO-budget'!$A29)</f>
        <v>0</v>
      </c>
      <c r="O29" s="49">
        <f>SUMIFS('NO kostnader'!$F:$F,'NO kostnader'!$C:$C,'NO-budget'!O$28,'NO kostnader'!$D:$D,'NO-budget'!$A29)</f>
        <v>0</v>
      </c>
      <c r="P29" s="49">
        <f>SUMIFS('NO kostnader'!$F:$F,'NO kostnader'!$C:$C,'NO-budget'!P$28,'NO kostnader'!$D:$D,'NO-budget'!$A29)</f>
        <v>0</v>
      </c>
    </row>
    <row r="30" spans="1:16" x14ac:dyDescent="0.25">
      <c r="A30" s="1" t="s">
        <v>26</v>
      </c>
      <c r="B30" s="49">
        <f>SUMIFS('NO kostnader'!$F:$F,'NO kostnader'!$C:$C,'NO-budget'!B$28,'NO kostnader'!$D:$D,'NO-budget'!$A30)</f>
        <v>0</v>
      </c>
      <c r="C30" s="49">
        <f>SUMIFS('NO kostnader'!$F:$F,'NO kostnader'!$C:$C,'NO-budget'!C$28,'NO kostnader'!$D:$D,'NO-budget'!$A30)</f>
        <v>0</v>
      </c>
      <c r="D30" s="49">
        <f>SUMIFS('NO kostnader'!$F:$F,'NO kostnader'!$C:$C,'NO-budget'!D$28,'NO kostnader'!$D:$D,'NO-budget'!$A30)</f>
        <v>0</v>
      </c>
      <c r="E30" s="49">
        <f>SUMIFS('NO kostnader'!$F:$F,'NO kostnader'!$C:$C,'NO-budget'!E$28,'NO kostnader'!$D:$D,'NO-budget'!$A30)</f>
        <v>0</v>
      </c>
      <c r="F30" s="49">
        <f>SUMIFS('NO kostnader'!$F:$F,'NO kostnader'!$C:$C,'NO-budget'!F$28,'NO kostnader'!$D:$D,'NO-budget'!$A30)</f>
        <v>0</v>
      </c>
      <c r="G30" s="49">
        <f>SUMIFS('NO kostnader'!$F:$F,'NO kostnader'!$C:$C,'NO-budget'!G$28,'NO kostnader'!$D:$D,'NO-budget'!$A30)</f>
        <v>0</v>
      </c>
      <c r="H30" s="49">
        <f>SUMIFS('NO kostnader'!$F:$F,'NO kostnader'!$C:$C,'NO-budget'!H$28,'NO kostnader'!$D:$D,'NO-budget'!$A30)</f>
        <v>0</v>
      </c>
      <c r="I30" s="49">
        <f>SUMIFS('NO kostnader'!$F:$F,'NO kostnader'!$C:$C,'NO-budget'!I$28,'NO kostnader'!$D:$D,'NO-budget'!$A30)</f>
        <v>0</v>
      </c>
      <c r="J30" s="49">
        <f>SUMIFS('NO kostnader'!$F:$F,'NO kostnader'!$C:$C,'NO-budget'!J$28,'NO kostnader'!$D:$D,'NO-budget'!$A30)</f>
        <v>0</v>
      </c>
      <c r="K30" s="49">
        <f>SUMIFS('NO kostnader'!$F:$F,'NO kostnader'!$C:$C,'NO-budget'!K$28,'NO kostnader'!$D:$D,'NO-budget'!$A30)</f>
        <v>0</v>
      </c>
      <c r="L30" s="49">
        <f>SUMIFS('NO kostnader'!$F:$F,'NO kostnader'!$C:$C,'NO-budget'!L$28,'NO kostnader'!$D:$D,'NO-budget'!$A30)</f>
        <v>0</v>
      </c>
      <c r="M30" s="49">
        <f>SUMIFS('NO kostnader'!$F:$F,'NO kostnader'!$C:$C,'NO-budget'!M$28,'NO kostnader'!$D:$D,'NO-budget'!$A30)</f>
        <v>0</v>
      </c>
      <c r="N30" s="49">
        <f>SUMIFS('NO kostnader'!$F:$F,'NO kostnader'!$C:$C,'NO-budget'!N$28,'NO kostnader'!$D:$D,'NO-budget'!$A30)</f>
        <v>0</v>
      </c>
      <c r="O30" s="49">
        <f>SUMIFS('NO kostnader'!$F:$F,'NO kostnader'!$C:$C,'NO-budget'!O$28,'NO kostnader'!$D:$D,'NO-budget'!$A30)</f>
        <v>0</v>
      </c>
      <c r="P30" s="49">
        <f>SUMIFS('NO kostnader'!$F:$F,'NO kostnader'!$C:$C,'NO-budget'!P$28,'NO kostnader'!$D:$D,'NO-budget'!$A30)</f>
        <v>0</v>
      </c>
    </row>
    <row r="31" spans="1:16" x14ac:dyDescent="0.25">
      <c r="A31" s="1" t="s">
        <v>27</v>
      </c>
      <c r="B31" s="49">
        <f>SUMIFS('NO kostnader'!$F:$F,'NO kostnader'!$C:$C,'NO-budget'!B$28,'NO kostnader'!$D:$D,'NO-budget'!$A31)</f>
        <v>0</v>
      </c>
      <c r="C31" s="49">
        <f>SUMIFS('NO kostnader'!$F:$F,'NO kostnader'!$C:$C,'NO-budget'!C$28,'NO kostnader'!$D:$D,'NO-budget'!$A31)</f>
        <v>0</v>
      </c>
      <c r="D31" s="49">
        <f>SUMIFS('NO kostnader'!$F:$F,'NO kostnader'!$C:$C,'NO-budget'!D$28,'NO kostnader'!$D:$D,'NO-budget'!$A31)</f>
        <v>0</v>
      </c>
      <c r="E31" s="49">
        <f>SUMIFS('NO kostnader'!$F:$F,'NO kostnader'!$C:$C,'NO-budget'!E$28,'NO kostnader'!$D:$D,'NO-budget'!$A31)</f>
        <v>0</v>
      </c>
      <c r="F31" s="49">
        <f>SUMIFS('NO kostnader'!$F:$F,'NO kostnader'!$C:$C,'NO-budget'!F$28,'NO kostnader'!$D:$D,'NO-budget'!$A31)</f>
        <v>0</v>
      </c>
      <c r="G31" s="49">
        <f>SUMIFS('NO kostnader'!$F:$F,'NO kostnader'!$C:$C,'NO-budget'!G$28,'NO kostnader'!$D:$D,'NO-budget'!$A31)</f>
        <v>0</v>
      </c>
      <c r="H31" s="49">
        <f>SUMIFS('NO kostnader'!$F:$F,'NO kostnader'!$C:$C,'NO-budget'!H$28,'NO kostnader'!$D:$D,'NO-budget'!$A31)</f>
        <v>0</v>
      </c>
      <c r="I31" s="49">
        <f>SUMIFS('NO kostnader'!$F:$F,'NO kostnader'!$C:$C,'NO-budget'!I$28,'NO kostnader'!$D:$D,'NO-budget'!$A31)</f>
        <v>0</v>
      </c>
      <c r="J31" s="49">
        <f>SUMIFS('NO kostnader'!$F:$F,'NO kostnader'!$C:$C,'NO-budget'!J$28,'NO kostnader'!$D:$D,'NO-budget'!$A31)</f>
        <v>0</v>
      </c>
      <c r="K31" s="49">
        <f>SUMIFS('NO kostnader'!$F:$F,'NO kostnader'!$C:$C,'NO-budget'!K$28,'NO kostnader'!$D:$D,'NO-budget'!$A31)</f>
        <v>0</v>
      </c>
      <c r="L31" s="49">
        <f>SUMIFS('NO kostnader'!$F:$F,'NO kostnader'!$C:$C,'NO-budget'!L$28,'NO kostnader'!$D:$D,'NO-budget'!$A31)</f>
        <v>0</v>
      </c>
      <c r="M31" s="49">
        <f>SUMIFS('NO kostnader'!$F:$F,'NO kostnader'!$C:$C,'NO-budget'!M$28,'NO kostnader'!$D:$D,'NO-budget'!$A31)</f>
        <v>0</v>
      </c>
      <c r="N31" s="49">
        <f>SUMIFS('NO kostnader'!$F:$F,'NO kostnader'!$C:$C,'NO-budget'!N$28,'NO kostnader'!$D:$D,'NO-budget'!$A31)</f>
        <v>0</v>
      </c>
      <c r="O31" s="49">
        <f>SUMIFS('NO kostnader'!$F:$F,'NO kostnader'!$C:$C,'NO-budget'!O$28,'NO kostnader'!$D:$D,'NO-budget'!$A31)</f>
        <v>0</v>
      </c>
      <c r="P31" s="49">
        <f>SUMIFS('NO kostnader'!$F:$F,'NO kostnader'!$C:$C,'NO-budget'!P$28,'NO kostnader'!$D:$D,'NO-budget'!$A31)</f>
        <v>0</v>
      </c>
    </row>
    <row r="32" spans="1:16" x14ac:dyDescent="0.25">
      <c r="A32" s="1" t="s">
        <v>111</v>
      </c>
      <c r="B32" s="49">
        <f>SUMIFS('NO kostnader'!$F:$F,'NO kostnader'!$C:$C,'NO-budget'!B$28,'NO kostnader'!$D:$D,'NO-budget'!$A32)</f>
        <v>0</v>
      </c>
      <c r="C32" s="49">
        <f>SUMIFS('NO kostnader'!$F:$F,'NO kostnader'!$C:$C,'NO-budget'!C$28,'NO kostnader'!$D:$D,'NO-budget'!$A32)</f>
        <v>0</v>
      </c>
      <c r="D32" s="49">
        <f>SUMIFS('NO kostnader'!$F:$F,'NO kostnader'!$C:$C,'NO-budget'!D$28,'NO kostnader'!$D:$D,'NO-budget'!$A32)</f>
        <v>0</v>
      </c>
      <c r="E32" s="49">
        <f>SUMIFS('NO kostnader'!$F:$F,'NO kostnader'!$C:$C,'NO-budget'!E$28,'NO kostnader'!$D:$D,'NO-budget'!$A32)</f>
        <v>0</v>
      </c>
      <c r="F32" s="49">
        <f>SUMIFS('NO kostnader'!$F:$F,'NO kostnader'!$C:$C,'NO-budget'!F$28,'NO kostnader'!$D:$D,'NO-budget'!$A32)</f>
        <v>0</v>
      </c>
      <c r="G32" s="49">
        <f>SUMIFS('NO kostnader'!$F:$F,'NO kostnader'!$C:$C,'NO-budget'!G$28,'NO kostnader'!$D:$D,'NO-budget'!$A32)</f>
        <v>0</v>
      </c>
      <c r="H32" s="49">
        <f>SUMIFS('NO kostnader'!$F:$F,'NO kostnader'!$C:$C,'NO-budget'!H$28,'NO kostnader'!$D:$D,'NO-budget'!$A32)</f>
        <v>0</v>
      </c>
      <c r="I32" s="49">
        <f>SUMIFS('NO kostnader'!$F:$F,'NO kostnader'!$C:$C,'NO-budget'!I$28,'NO kostnader'!$D:$D,'NO-budget'!$A32)</f>
        <v>0</v>
      </c>
      <c r="J32" s="49">
        <f>SUMIFS('NO kostnader'!$F:$F,'NO kostnader'!$C:$C,'NO-budget'!J$28,'NO kostnader'!$D:$D,'NO-budget'!$A32)</f>
        <v>0</v>
      </c>
      <c r="K32" s="49">
        <f>SUMIFS('NO kostnader'!$F:$F,'NO kostnader'!$C:$C,'NO-budget'!K$28,'NO kostnader'!$D:$D,'NO-budget'!$A32)</f>
        <v>0</v>
      </c>
      <c r="L32" s="49">
        <f>SUMIFS('NO kostnader'!$F:$F,'NO kostnader'!$C:$C,'NO-budget'!L$28,'NO kostnader'!$D:$D,'NO-budget'!$A32)</f>
        <v>0</v>
      </c>
      <c r="M32" s="49">
        <f>SUMIFS('NO kostnader'!$F:$F,'NO kostnader'!$C:$C,'NO-budget'!M$28,'NO kostnader'!$D:$D,'NO-budget'!$A32)</f>
        <v>0</v>
      </c>
      <c r="N32" s="49">
        <f>SUMIFS('NO kostnader'!$F:$F,'NO kostnader'!$C:$C,'NO-budget'!N$28,'NO kostnader'!$D:$D,'NO-budget'!$A32)</f>
        <v>0</v>
      </c>
      <c r="O32" s="49">
        <f>SUMIFS('NO kostnader'!$F:$F,'NO kostnader'!$C:$C,'NO-budget'!O$28,'NO kostnader'!$D:$D,'NO-budget'!$A32)</f>
        <v>0</v>
      </c>
      <c r="P32" s="49">
        <f>SUMIFS('NO kostnader'!$F:$F,'NO kostnader'!$C:$C,'NO-budget'!P$28,'NO kostnader'!$D:$D,'NO-budget'!$A32)</f>
        <v>0</v>
      </c>
    </row>
    <row r="33" spans="1:16" x14ac:dyDescent="0.25">
      <c r="A33" s="1" t="str">
        <f>IF('Set-up'!F16="Schablon 6 %","Resor och logi - schablon 6 %","Resor och logi")</f>
        <v>Resor och logi - schablon 6 %</v>
      </c>
      <c r="B33" s="49">
        <f>IF('Set-up'!$F$16='Set-up'!$W$7,(ROUND((B29*0.06),0)),(SUMIFS('NO kostnader'!$F:$F,'NO kostnader'!$C:$C,'NO-budget'!B$28,'NO kostnader'!$D:$D,'NO-budget'!$A33)))</f>
        <v>0</v>
      </c>
      <c r="C33" s="49">
        <f>IF('Set-up'!$F$16='Set-up'!$W$7,(ROUND((C29*0.06),0)),(SUMIFS('NO kostnader'!$F:$F,'NO kostnader'!$C:$C,'NO-budget'!C$28,'NO kostnader'!$D:$D,'NO-budget'!$A33)))</f>
        <v>0</v>
      </c>
      <c r="D33" s="49">
        <f>IF('Set-up'!$F$16='Set-up'!$W$7,(ROUND((D29*0.06),0)),(SUMIFS('NO kostnader'!$F:$F,'NO kostnader'!$C:$C,'NO-budget'!D$28,'NO kostnader'!$D:$D,'NO-budget'!$A33)))</f>
        <v>0</v>
      </c>
      <c r="E33" s="49">
        <f>IF('Set-up'!$F$16='Set-up'!$W$7,(ROUND((E29*0.06),0)),(SUMIFS('NO kostnader'!$F:$F,'NO kostnader'!$C:$C,'NO-budget'!E$28,'NO kostnader'!$D:$D,'NO-budget'!$A33)))</f>
        <v>0</v>
      </c>
      <c r="F33" s="49">
        <f>IF('Set-up'!$F$16='Set-up'!$W$7,(ROUND((F29*0.06),0)),(SUMIFS('NO kostnader'!$F:$F,'NO kostnader'!$C:$C,'NO-budget'!F$28,'NO kostnader'!$D:$D,'NO-budget'!$A33)))</f>
        <v>0</v>
      </c>
      <c r="G33" s="49">
        <f>IF('Set-up'!$F$16='Set-up'!$W$7,(ROUND((G29*0.06),0)),(SUMIFS('NO kostnader'!$F:$F,'NO kostnader'!$C:$C,'NO-budget'!G$28,'NO kostnader'!$D:$D,'NO-budget'!$A33)))</f>
        <v>0</v>
      </c>
      <c r="H33" s="49">
        <f>IF('Set-up'!$F$16='Set-up'!$W$7,(ROUND((H29*0.06),0)),(SUMIFS('NO kostnader'!$F:$F,'NO kostnader'!$C:$C,'NO-budget'!H$28,'NO kostnader'!$D:$D,'NO-budget'!$A33)))</f>
        <v>0</v>
      </c>
      <c r="I33" s="49">
        <f>IF('Set-up'!$F$16='Set-up'!$W$7,(ROUND((I29*0.06),0)),(SUMIFS('NO kostnader'!$F:$F,'NO kostnader'!$C:$C,'NO-budget'!I$28,'NO kostnader'!$D:$D,'NO-budget'!$A33)))</f>
        <v>0</v>
      </c>
      <c r="J33" s="49">
        <f>IF('Set-up'!$F$16='Set-up'!$W$7,(ROUND((J29*0.06),0)),(SUMIFS('NO kostnader'!$F:$F,'NO kostnader'!$C:$C,'NO-budget'!J$28,'NO kostnader'!$D:$D,'NO-budget'!$A33)))</f>
        <v>0</v>
      </c>
      <c r="K33" s="49">
        <f>IF('Set-up'!$F$16='Set-up'!$W$7,(ROUND((K29*0.06),0)),(SUMIFS('NO kostnader'!$F:$F,'NO kostnader'!$C:$C,'NO-budget'!K$28,'NO kostnader'!$D:$D,'NO-budget'!$A33)))</f>
        <v>0</v>
      </c>
      <c r="L33" s="49">
        <f>IF('Set-up'!$F$16='Set-up'!$W$7,(ROUND((L29*0.06),0)),(SUMIFS('NO kostnader'!$F:$F,'NO kostnader'!$C:$C,'NO-budget'!L$28,'NO kostnader'!$D:$D,'NO-budget'!$A33)))</f>
        <v>0</v>
      </c>
      <c r="M33" s="49">
        <f>IF('Set-up'!$F$16='Set-up'!$W$7,(ROUND((M29*0.06),0)),(SUMIFS('NO kostnader'!$F:$F,'NO kostnader'!$C:$C,'NO-budget'!M$28,'NO kostnader'!$D:$D,'NO-budget'!$A33)))</f>
        <v>0</v>
      </c>
      <c r="N33" s="49">
        <f>IF('Set-up'!$F$16='Set-up'!$W$7,(ROUND((N29*0.06),0)),(SUMIFS('NO kostnader'!$F:$F,'NO kostnader'!$C:$C,'NO-budget'!N$28,'NO kostnader'!$D:$D,'NO-budget'!$A33)))</f>
        <v>0</v>
      </c>
      <c r="O33" s="49">
        <f>IF('Set-up'!$F$16='Set-up'!$W$7,(ROUND((O29*0.06),0)),(SUMIFS('NO kostnader'!$F:$F,'NO kostnader'!$C:$C,'NO-budget'!O$28,'NO kostnader'!$D:$D,'NO-budget'!$A33)))</f>
        <v>0</v>
      </c>
      <c r="P33" s="49">
        <f>IF('Set-up'!$F$16='Set-up'!$W$7,(ROUND((P29*0.06),0)),(SUMIFS('NO kostnader'!$F:$F,'NO kostnader'!$C:$C,'NO-budget'!P$28,'NO kostnader'!$D:$D,'NO-budget'!$A33)))</f>
        <v>0</v>
      </c>
    </row>
    <row r="34" spans="1:16" x14ac:dyDescent="0.25">
      <c r="A34" s="1" t="s">
        <v>112</v>
      </c>
      <c r="B34" s="49">
        <f>IF('Set-up'!$F$15='Set-up'!$V$7,(ROUND((B29*0.15),0)),0)</f>
        <v>0</v>
      </c>
      <c r="C34" s="49">
        <f>IF('Set-up'!$F$15='Set-up'!$V$7,(ROUND((C29*0.15),0)),0)</f>
        <v>0</v>
      </c>
      <c r="D34" s="49">
        <f>IF('Set-up'!$F$15='Set-up'!$V$7,(ROUND((D29*0.15),0)),0)</f>
        <v>0</v>
      </c>
      <c r="E34" s="49">
        <f>IF('Set-up'!$F$15='Set-up'!$V$7,(ROUND((E29*0.15),0)),0)</f>
        <v>0</v>
      </c>
      <c r="F34" s="49">
        <f>IF('Set-up'!$F$15='Set-up'!$V$7,(ROUND((F29*0.15),0)),0)</f>
        <v>0</v>
      </c>
      <c r="G34" s="49">
        <f>IF('Set-up'!$F$15='Set-up'!$V$7,(ROUND((G29*0.15),0)),0)</f>
        <v>0</v>
      </c>
      <c r="H34" s="49">
        <f>IF('Set-up'!$F$15='Set-up'!$V$7,(ROUND((H29*0.15),0)),0)</f>
        <v>0</v>
      </c>
      <c r="I34" s="49">
        <f>IF('Set-up'!$F$15='Set-up'!$V$7,(ROUND((I29*0.15),0)),0)</f>
        <v>0</v>
      </c>
      <c r="J34" s="49">
        <f>IF('Set-up'!$F$15='Set-up'!$V$7,(ROUND((J29*0.15),0)),0)</f>
        <v>0</v>
      </c>
      <c r="K34" s="49">
        <f>IF('Set-up'!$F$15='Set-up'!$V$7,(ROUND((K29*0.15),0)),0)</f>
        <v>0</v>
      </c>
      <c r="L34" s="49">
        <f>IF('Set-up'!$F$15='Set-up'!$V$7,(ROUND((L29*0.15),0)),0)</f>
        <v>0</v>
      </c>
      <c r="M34" s="49">
        <f>IF('Set-up'!$F$15='Set-up'!$V$7,(ROUND((M29*0.15),0)),0)</f>
        <v>0</v>
      </c>
      <c r="N34" s="49">
        <f>IF('Set-up'!$F$15='Set-up'!$V$7,(ROUND((N29*0.15),0)),0)</f>
        <v>0</v>
      </c>
      <c r="O34" s="49">
        <f>IF('Set-up'!$F$15='Set-up'!$V$7,(ROUND((O29*0.15),0)),0)</f>
        <v>0</v>
      </c>
      <c r="P34" s="49">
        <f>IF('Set-up'!$F$15='Set-up'!$V$7,(ROUND((P29*0.15),0)),0)</f>
        <v>0</v>
      </c>
    </row>
    <row r="35" spans="1:16" x14ac:dyDescent="0.25">
      <c r="A35" s="1" t="s">
        <v>70</v>
      </c>
      <c r="B35" s="49">
        <f>SUMIFS('NO kostnader'!$F:$F,'NO kostnader'!$C:$C,'NO-budget'!B$28,'NO kostnader'!$D:$D,'NO-budget'!$A35)</f>
        <v>0</v>
      </c>
      <c r="C35" s="49">
        <f>SUMIFS('NO kostnader'!$F:$F,'NO kostnader'!$C:$C,'NO-budget'!C$28,'NO kostnader'!$D:$D,'NO-budget'!$A35)</f>
        <v>0</v>
      </c>
      <c r="D35" s="49">
        <f>SUMIFS('NO kostnader'!$F:$F,'NO kostnader'!$C:$C,'NO-budget'!D$28,'NO kostnader'!$D:$D,'NO-budget'!$A35)</f>
        <v>0</v>
      </c>
      <c r="E35" s="49">
        <f>SUMIFS('NO kostnader'!$F:$F,'NO kostnader'!$C:$C,'NO-budget'!E$28,'NO kostnader'!$D:$D,'NO-budget'!$A35)</f>
        <v>0</v>
      </c>
      <c r="F35" s="49">
        <f>SUMIFS('NO kostnader'!$F:$F,'NO kostnader'!$C:$C,'NO-budget'!F$28,'NO kostnader'!$D:$D,'NO-budget'!$A35)</f>
        <v>0</v>
      </c>
      <c r="G35" s="49">
        <f>SUMIFS('NO kostnader'!$F:$F,'NO kostnader'!$C:$C,'NO-budget'!G$28,'NO kostnader'!$D:$D,'NO-budget'!$A35)</f>
        <v>0</v>
      </c>
      <c r="H35" s="49">
        <f>SUMIFS('NO kostnader'!$F:$F,'NO kostnader'!$C:$C,'NO-budget'!H$28,'NO kostnader'!$D:$D,'NO-budget'!$A35)</f>
        <v>0</v>
      </c>
      <c r="I35" s="49">
        <f>SUMIFS('NO kostnader'!$F:$F,'NO kostnader'!$C:$C,'NO-budget'!I$28,'NO kostnader'!$D:$D,'NO-budget'!$A35)</f>
        <v>0</v>
      </c>
      <c r="J35" s="49">
        <f>SUMIFS('NO kostnader'!$F:$F,'NO kostnader'!$C:$C,'NO-budget'!J$28,'NO kostnader'!$D:$D,'NO-budget'!$A35)</f>
        <v>0</v>
      </c>
      <c r="K35" s="49">
        <f>SUMIFS('NO kostnader'!$F:$F,'NO kostnader'!$C:$C,'NO-budget'!K$28,'NO kostnader'!$D:$D,'NO-budget'!$A35)</f>
        <v>0</v>
      </c>
      <c r="L35" s="49">
        <f>SUMIFS('NO kostnader'!$F:$F,'NO kostnader'!$C:$C,'NO-budget'!L$28,'NO kostnader'!$D:$D,'NO-budget'!$A35)</f>
        <v>0</v>
      </c>
      <c r="M35" s="49">
        <f>SUMIFS('NO kostnader'!$F:$F,'NO kostnader'!$C:$C,'NO-budget'!M$28,'NO kostnader'!$D:$D,'NO-budget'!$A35)</f>
        <v>0</v>
      </c>
      <c r="N35" s="49">
        <f>SUMIFS('NO kostnader'!$F:$F,'NO kostnader'!$C:$C,'NO-budget'!N$28,'NO kostnader'!$D:$D,'NO-budget'!$A35)</f>
        <v>0</v>
      </c>
      <c r="O35" s="49">
        <f>SUMIFS('NO kostnader'!$F:$F,'NO kostnader'!$C:$C,'NO-budget'!O$28,'NO kostnader'!$D:$D,'NO-budget'!$A35)</f>
        <v>0</v>
      </c>
      <c r="P35" s="49">
        <f>SUMIFS('NO kostnader'!$F:$F,'NO kostnader'!$C:$C,'NO-budget'!P$28,'NO kostnader'!$D:$D,'NO-budget'!$A35)</f>
        <v>0</v>
      </c>
    </row>
    <row r="36" spans="1:16" x14ac:dyDescent="0.25">
      <c r="A36" s="10" t="s">
        <v>28</v>
      </c>
      <c r="B36" s="22">
        <f>SUM(B29:B35)</f>
        <v>0</v>
      </c>
      <c r="C36" s="22">
        <f t="shared" ref="C36:P36" si="7">SUM(C29:C35)</f>
        <v>0</v>
      </c>
      <c r="D36" s="22">
        <f t="shared" si="7"/>
        <v>0</v>
      </c>
      <c r="E36" s="22">
        <f t="shared" si="7"/>
        <v>0</v>
      </c>
      <c r="F36" s="22">
        <f t="shared" si="7"/>
        <v>0</v>
      </c>
      <c r="G36" s="22">
        <f t="shared" si="7"/>
        <v>0</v>
      </c>
      <c r="H36" s="22">
        <f>SUM(H29:H35)</f>
        <v>0</v>
      </c>
      <c r="I36" s="22">
        <f t="shared" si="7"/>
        <v>0</v>
      </c>
      <c r="J36" s="22">
        <f t="shared" si="7"/>
        <v>0</v>
      </c>
      <c r="K36" s="22">
        <f t="shared" si="7"/>
        <v>0</v>
      </c>
      <c r="L36" s="22">
        <f t="shared" si="7"/>
        <v>0</v>
      </c>
      <c r="M36" s="22">
        <f t="shared" si="7"/>
        <v>0</v>
      </c>
      <c r="N36" s="22">
        <f t="shared" si="7"/>
        <v>0</v>
      </c>
      <c r="O36" s="22">
        <f t="shared" si="7"/>
        <v>0</v>
      </c>
      <c r="P36" s="22">
        <f t="shared" si="7"/>
        <v>0</v>
      </c>
    </row>
    <row r="37" spans="1:16" x14ac:dyDescent="0.25">
      <c r="B37" s="13"/>
      <c r="C37" s="13"/>
      <c r="D37" s="13"/>
      <c r="E37" s="13"/>
    </row>
    <row r="38" spans="1:16" x14ac:dyDescent="0.25">
      <c r="A38" s="3" t="s">
        <v>93</v>
      </c>
      <c r="B38" s="16"/>
      <c r="C38" s="16"/>
      <c r="D38" s="16"/>
      <c r="E38" s="16"/>
    </row>
    <row r="39" spans="1:16" x14ac:dyDescent="0.25">
      <c r="A39" s="1" t="s">
        <v>85</v>
      </c>
      <c r="B39" s="49">
        <f>SUMIF('NO finansiering'!$B$5:$B$19,'NO-budget'!B28,'NO finansiering'!$C$5:$C$19)</f>
        <v>0</v>
      </c>
      <c r="C39" s="49">
        <f>SUMIF('NO finansiering'!$B$5:$B$19,'NO-budget'!C28,'NO finansiering'!$C$5:$C$19)</f>
        <v>0</v>
      </c>
      <c r="D39" s="49">
        <f>SUMIF('NO finansiering'!$B$5:$B$19,'NO-budget'!D28,'NO finansiering'!$C$5:$C$19)</f>
        <v>0</v>
      </c>
      <c r="E39" s="49">
        <f>SUMIF('NO finansiering'!$B$5:$B$19,'NO-budget'!E28,'NO finansiering'!$C$5:$C$19)</f>
        <v>0</v>
      </c>
      <c r="F39" s="49">
        <f>SUMIF('NO finansiering'!$B$5:$B$19,'NO-budget'!F28,'NO finansiering'!$C$5:$C$19)</f>
        <v>0</v>
      </c>
      <c r="G39" s="49">
        <f>SUMIF('NO finansiering'!$B$5:$B$19,'NO-budget'!G28,'NO finansiering'!$C$5:$C$19)</f>
        <v>0</v>
      </c>
      <c r="H39" s="49">
        <f>SUMIF('NO finansiering'!$B$5:$B$19,'NO-budget'!H28,'NO finansiering'!$C$5:$C$19)</f>
        <v>0</v>
      </c>
      <c r="I39" s="49">
        <f>SUMIF('NO finansiering'!$B$5:$B$19,'NO-budget'!I28,'NO finansiering'!$C$5:$C$19)</f>
        <v>0</v>
      </c>
      <c r="J39" s="49">
        <f>SUMIF('NO finansiering'!$B$5:$B$19,'NO-budget'!J28,'NO finansiering'!$C$5:$C$19)</f>
        <v>0</v>
      </c>
      <c r="K39" s="49">
        <f>SUMIF('NO finansiering'!$B$5:$B$19,'NO-budget'!K28,'NO finansiering'!$C$5:$C$19)</f>
        <v>0</v>
      </c>
      <c r="L39" s="49">
        <f>SUMIF('NO finansiering'!$B$5:$B$19,'NO-budget'!L28,'NO finansiering'!$C$5:$C$19)</f>
        <v>0</v>
      </c>
      <c r="M39" s="49">
        <f>SUMIF('NO finansiering'!$B$5:$B$19,'NO-budget'!M28,'NO finansiering'!$C$5:$C$19)</f>
        <v>0</v>
      </c>
      <c r="N39" s="49">
        <f>SUMIF('NO finansiering'!$B$5:$B$19,'NO-budget'!N28,'NO finansiering'!$C$5:$C$19)</f>
        <v>0</v>
      </c>
      <c r="O39" s="49">
        <f>SUMIF('NO finansiering'!$B$5:$B$19,'NO-budget'!O28,'NO finansiering'!$C$5:$C$19)</f>
        <v>0</v>
      </c>
      <c r="P39" s="49">
        <f>SUMIF('NO finansiering'!$B$5:$B$19,'NO-budget'!P28,'NO finansiering'!$C$5:$C$19)</f>
        <v>0</v>
      </c>
    </row>
    <row r="40" spans="1:16" x14ac:dyDescent="0.25">
      <c r="A40" s="4" t="s">
        <v>86</v>
      </c>
      <c r="B40" s="51">
        <f>SUMIF('NO finansiering'!$B$25:$B$39,'NO-budget'!B28,'NO finansiering'!$C$25:$C$39)</f>
        <v>0</v>
      </c>
      <c r="C40" s="51">
        <f>SUMIF('NO finansiering'!$B$25:$B$39,'NO-budget'!C28,'NO finansiering'!$C$25:$C$39)</f>
        <v>0</v>
      </c>
      <c r="D40" s="51">
        <f>SUMIF('NO finansiering'!$B$25:$B$39,'NO-budget'!D28,'NO finansiering'!$C$25:$C$39)</f>
        <v>0</v>
      </c>
      <c r="E40" s="51">
        <f>SUMIF('NO finansiering'!$B$25:$B$39,'NO-budget'!E28,'NO finansiering'!$C$25:$C$39)</f>
        <v>0</v>
      </c>
      <c r="F40" s="51">
        <f>SUMIF('NO finansiering'!$B$25:$B$39,'NO-budget'!F28,'NO finansiering'!$C$25:$C$39)</f>
        <v>0</v>
      </c>
      <c r="G40" s="51">
        <f>SUMIF('NO finansiering'!$B$25:$B$39,'NO-budget'!G28,'NO finansiering'!$C$25:$C$39)</f>
        <v>0</v>
      </c>
      <c r="H40" s="51">
        <f>SUMIF('NO finansiering'!$B$25:$B$39,'NO-budget'!H28,'NO finansiering'!$C$25:$C$39)</f>
        <v>0</v>
      </c>
      <c r="I40" s="51">
        <f>SUMIF('NO finansiering'!$B$25:$B$39,'NO-budget'!I28,'NO finansiering'!$C$25:$C$39)</f>
        <v>0</v>
      </c>
      <c r="J40" s="51">
        <f>SUMIF('NO finansiering'!$B$25:$B$39,'NO-budget'!J28,'NO finansiering'!$C$25:$C$39)</f>
        <v>0</v>
      </c>
      <c r="K40" s="51">
        <f>SUMIF('NO finansiering'!$B$25:$B$39,'NO-budget'!K28,'NO finansiering'!$C$25:$C$39)</f>
        <v>0</v>
      </c>
      <c r="L40" s="51">
        <f>SUMIF('NO finansiering'!$B$25:$B$39,'NO-budget'!L28,'NO finansiering'!$C$25:$C$39)</f>
        <v>0</v>
      </c>
      <c r="M40" s="51">
        <f>SUMIF('NO finansiering'!$B$25:$B$39,'NO-budget'!M28,'NO finansiering'!$C$25:$C$39)</f>
        <v>0</v>
      </c>
      <c r="N40" s="51">
        <f>SUMIF('NO finansiering'!$B$25:$B$39,'NO-budget'!N28,'NO finansiering'!$C$25:$C$39)</f>
        <v>0</v>
      </c>
      <c r="O40" s="51">
        <f>SUMIF('NO finansiering'!$B$25:$B$39,'NO-budget'!O28,'NO finansiering'!$C$25:$C$39)</f>
        <v>0</v>
      </c>
      <c r="P40" s="51">
        <f>SUMIF('NO finansiering'!$B$25:$B$39,'NO-budget'!P28,'NO finansiering'!$C$25:$C$39)</f>
        <v>0</v>
      </c>
    </row>
    <row r="41" spans="1:16" x14ac:dyDescent="0.25">
      <c r="A41" s="6" t="s">
        <v>29</v>
      </c>
      <c r="B41" s="20">
        <f>SUM(B39:B40)</f>
        <v>0</v>
      </c>
      <c r="C41" s="20">
        <f t="shared" ref="C41:P41" si="8">SUM(C39:C40)</f>
        <v>0</v>
      </c>
      <c r="D41" s="20">
        <f t="shared" si="8"/>
        <v>0</v>
      </c>
      <c r="E41" s="20">
        <f t="shared" si="8"/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20">
        <f t="shared" si="8"/>
        <v>0</v>
      </c>
      <c r="J41" s="20">
        <f t="shared" si="8"/>
        <v>0</v>
      </c>
      <c r="K41" s="20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20">
        <f t="shared" si="8"/>
        <v>0</v>
      </c>
    </row>
    <row r="42" spans="1:16" x14ac:dyDescent="0.25">
      <c r="A42" s="7" t="s">
        <v>11</v>
      </c>
      <c r="B42" s="17">
        <f>B36-B41</f>
        <v>0</v>
      </c>
      <c r="C42" s="17">
        <f t="shared" ref="C42:P42" si="9">C36-C41</f>
        <v>0</v>
      </c>
      <c r="D42" s="17">
        <f t="shared" si="9"/>
        <v>0</v>
      </c>
      <c r="E42" s="17">
        <f t="shared" si="9"/>
        <v>0</v>
      </c>
      <c r="F42" s="17">
        <f t="shared" si="9"/>
        <v>0</v>
      </c>
      <c r="G42" s="17">
        <f t="shared" si="9"/>
        <v>0</v>
      </c>
      <c r="H42" s="17">
        <f t="shared" si="9"/>
        <v>0</v>
      </c>
      <c r="I42" s="17">
        <f t="shared" si="9"/>
        <v>0</v>
      </c>
      <c r="J42" s="17">
        <f t="shared" si="9"/>
        <v>0</v>
      </c>
      <c r="K42" s="17">
        <f t="shared" si="9"/>
        <v>0</v>
      </c>
      <c r="L42" s="17">
        <f t="shared" si="9"/>
        <v>0</v>
      </c>
      <c r="M42" s="17">
        <f t="shared" si="9"/>
        <v>0</v>
      </c>
      <c r="N42" s="17">
        <f t="shared" si="9"/>
        <v>0</v>
      </c>
      <c r="O42" s="17">
        <f t="shared" si="9"/>
        <v>0</v>
      </c>
      <c r="P42" s="17">
        <f t="shared" si="9"/>
        <v>0</v>
      </c>
    </row>
    <row r="43" spans="1:16" x14ac:dyDescent="0.25">
      <c r="A43" s="10" t="s">
        <v>33</v>
      </c>
      <c r="B43" s="22">
        <f>B41+B42</f>
        <v>0</v>
      </c>
      <c r="C43" s="22">
        <f t="shared" ref="C43:P43" si="10">C41+C42</f>
        <v>0</v>
      </c>
      <c r="D43" s="22">
        <f t="shared" si="10"/>
        <v>0</v>
      </c>
      <c r="E43" s="22">
        <f t="shared" si="10"/>
        <v>0</v>
      </c>
      <c r="F43" s="22">
        <f t="shared" si="10"/>
        <v>0</v>
      </c>
      <c r="G43" s="22">
        <f t="shared" si="10"/>
        <v>0</v>
      </c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  <c r="O43" s="22">
        <f t="shared" si="10"/>
        <v>0</v>
      </c>
      <c r="P43" s="22">
        <f t="shared" si="10"/>
        <v>0</v>
      </c>
    </row>
    <row r="45" spans="1:16" x14ac:dyDescent="0.25">
      <c r="A45" s="6" t="s">
        <v>49</v>
      </c>
      <c r="B45" s="52" t="str">
        <f>IF(B43=0,"",(B42/B43))</f>
        <v/>
      </c>
      <c r="C45" s="52" t="str">
        <f t="shared" ref="C45:P45" si="11">IF(C43=0,"",(C42/C43))</f>
        <v/>
      </c>
      <c r="D45" s="52" t="str">
        <f t="shared" si="11"/>
        <v/>
      </c>
      <c r="E45" s="52" t="str">
        <f t="shared" si="11"/>
        <v/>
      </c>
      <c r="F45" s="52" t="str">
        <f t="shared" si="11"/>
        <v/>
      </c>
      <c r="G45" s="52" t="str">
        <f t="shared" si="11"/>
        <v/>
      </c>
      <c r="H45" s="52" t="str">
        <f t="shared" si="11"/>
        <v/>
      </c>
      <c r="I45" s="52" t="str">
        <f t="shared" si="11"/>
        <v/>
      </c>
      <c r="J45" s="52" t="str">
        <f t="shared" si="11"/>
        <v/>
      </c>
      <c r="K45" s="52" t="str">
        <f t="shared" si="11"/>
        <v/>
      </c>
      <c r="L45" s="52" t="str">
        <f t="shared" si="11"/>
        <v/>
      </c>
      <c r="M45" s="52" t="str">
        <f t="shared" si="11"/>
        <v/>
      </c>
      <c r="N45" s="52" t="str">
        <f t="shared" si="11"/>
        <v/>
      </c>
      <c r="O45" s="52" t="str">
        <f t="shared" si="11"/>
        <v/>
      </c>
      <c r="P45" s="52" t="str">
        <f t="shared" si="11"/>
        <v/>
      </c>
    </row>
  </sheetData>
  <sheetProtection algorithmName="SHA-512" hashValue="xdXSLNYnRMkCXW3yDpQf22vkHmyOM9/wy/FQ3iiJAMk8IXiv7CeBozZ4iJttIpndc+Yf1pL1dzNWVEUwjWjN6Q==" saltValue="H3+VZayL/ni7SLHLEZD4jg==" spinCount="100000" sheet="1" objects="1" scenarios="1"/>
  <phoneticPr fontId="2" type="noConversion"/>
  <conditionalFormatting sqref="B25:P45">
    <cfRule type="expression" dxfId="10" priority="4">
      <formula>IF(ISNA(B$26),TRUE,IF(B$26="",TRUE,FALSE))</formula>
    </cfRule>
  </conditionalFormatting>
  <conditionalFormatting sqref="B18">
    <cfRule type="expression" dxfId="9" priority="3">
      <formula>$B$18&gt;($B$12*0.5)</formula>
    </cfRule>
  </conditionalFormatting>
  <conditionalFormatting sqref="B21">
    <cfRule type="expression" dxfId="8" priority="2">
      <formula>$B$18&gt;($B$12*0.5)</formula>
    </cfRule>
  </conditionalFormatting>
  <conditionalFormatting sqref="C1:H21">
    <cfRule type="expression" dxfId="7" priority="1">
      <formula>IF(ISNA(C$2),TRUE,IF(C$2="",TRUE,FALSE))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E419E73-96BE-4E16-8D0B-EAA49C936069}">
            <xm:f>'Set-up'!$F$15='Set-up'!$V$8</xm:f>
            <x14:dxf>
              <font>
                <b val="0"/>
                <i/>
                <color theme="0" tint="-0.14996795556505021"/>
              </font>
            </x14:dxf>
          </x14:cfRule>
          <xm:sqref>A10:H10 A34:P34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8A03926DC42244B20B0570AE80EA6C" ma:contentTypeVersion="16" ma:contentTypeDescription="Skapa ett nytt dokument." ma:contentTypeScope="" ma:versionID="4322cfbf6aced54bdd2f544a0f11f443">
  <xsd:schema xmlns:xsd="http://www.w3.org/2001/XMLSchema" xmlns:xs="http://www.w3.org/2001/XMLSchema" xmlns:p="http://schemas.microsoft.com/office/2006/metadata/properties" xmlns:ns2="e989f2d2-e2fb-4aa0-8709-793123c37218" xmlns:ns3="17c6f7ac-0690-44eb-b0b7-6a0a1ed295d9" targetNamespace="http://schemas.microsoft.com/office/2006/metadata/properties" ma:root="true" ma:fieldsID="8d8551bdf8fd76f1ba4396c459267822" ns2:_="" ns3:_="">
    <xsd:import namespace="e989f2d2-e2fb-4aa0-8709-793123c37218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9f2d2-e2fb-4aa0-8709-793123c37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b45415a-8733-456d-9523-553acdece0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fdb579-5a39-44b2-a9b6-b6399baadee6}" ma:internalName="TaxCatchAll" ma:showField="CatchAllData" ma:web="17c6f7ac-0690-44eb-b0b7-6a0a1ed29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3960B-DBC4-4ADB-A486-0D8F1063B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9f2d2-e2fb-4aa0-8709-793123c37218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81242B-CFB2-4826-BA24-DF9B2437AF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16</vt:i4>
      </vt:variant>
    </vt:vector>
  </HeadingPairs>
  <TitlesOfParts>
    <vt:vector size="29" baseType="lpstr">
      <vt:lpstr>Info SE</vt:lpstr>
      <vt:lpstr>Info DK</vt:lpstr>
      <vt:lpstr>Set-up</vt:lpstr>
      <vt:lpstr>EU kostnader</vt:lpstr>
      <vt:lpstr>NO kostnader</vt:lpstr>
      <vt:lpstr>EU finansiering</vt:lpstr>
      <vt:lpstr>NO finansiering</vt:lpstr>
      <vt:lpstr>EU-budget</vt:lpstr>
      <vt:lpstr>NO-budget</vt:lpstr>
      <vt:lpstr>Partnerbudget</vt:lpstr>
      <vt:lpstr>Aktivitetsbudget</vt:lpstr>
      <vt:lpstr>Årsbudget</vt:lpstr>
      <vt:lpstr>Förenklad redovisningsmodell</vt:lpstr>
      <vt:lpstr>Aktiviteter_antall</vt:lpstr>
      <vt:lpstr>Aktiviteter_start</vt:lpstr>
      <vt:lpstr>Kostnadsslag_antall</vt:lpstr>
      <vt:lpstr>Kostnadsslag_start</vt:lpstr>
      <vt:lpstr>Offentlige_EU_antall</vt:lpstr>
      <vt:lpstr>Offentlige_NO_antall</vt:lpstr>
      <vt:lpstr>Partner_ALLA_antall</vt:lpstr>
      <vt:lpstr>Partner_ALLA_start</vt:lpstr>
      <vt:lpstr>Partner_EU_antall</vt:lpstr>
      <vt:lpstr>Partner_EU_start</vt:lpstr>
      <vt:lpstr>Partner_NO_antall</vt:lpstr>
      <vt:lpstr>Partner_NO_start</vt:lpstr>
      <vt:lpstr>Private_EU_antall</vt:lpstr>
      <vt:lpstr>Private_NO_antall</vt:lpstr>
      <vt:lpstr>'Info DK'!Utskriftsområde</vt:lpstr>
      <vt:lpstr>'Info SE'!Utskriftsområde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Vigdal</dc:creator>
  <cp:lastModifiedBy>Hege Vigdal</cp:lastModifiedBy>
  <cp:lastPrinted>2022-07-07T09:20:31Z</cp:lastPrinted>
  <dcterms:created xsi:type="dcterms:W3CDTF">2022-02-28T14:39:20Z</dcterms:created>
  <dcterms:modified xsi:type="dcterms:W3CDTF">2022-09-20T16:03:37Z</dcterms:modified>
</cp:coreProperties>
</file>